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4econsult.sharepoint.com/sites/BoskoviceSportovnhala/Sdilene dokumenty/Správce stavby/00_Priprava/01_SHBO_SS_Predloha_smlouva/(d)_Dopis_nabidky/"/>
    </mc:Choice>
  </mc:AlternateContent>
  <xr:revisionPtr revIDLastSave="677" documentId="13_ncr:1_{74C8ECE5-80F2-41FD-BA0E-819A513860F8}" xr6:coauthVersionLast="47" xr6:coauthVersionMax="47" xr10:uidLastSave="{FE9845EE-D007-47F9-B9C8-3F01CB9A0A98}"/>
  <workbookProtection lockStructure="1"/>
  <bookViews>
    <workbookView xWindow="-120" yWindow="-120" windowWidth="29040" windowHeight="15720" xr2:uid="{75DD671E-62C2-428E-A685-EE25CA56E50A}"/>
  </bookViews>
  <sheets>
    <sheet name="Titulní strana" sheetId="11" r:id="rId1"/>
    <sheet name="Identifikace konzultanta (1)" sheetId="2" r:id="rId2"/>
    <sheet name="Identifikace konzultanta (&gt;1)" sheetId="14" r:id="rId3"/>
    <sheet name="Nabídková cena" sheetId="51" r:id="rId4"/>
    <sheet name="Základní a profesní způsobilost" sheetId="16" r:id="rId5"/>
    <sheet name="Reference" sheetId="18" r:id="rId6"/>
    <sheet name="Klíčový personál" sheetId="32" r:id="rId7"/>
    <sheet name="1 | Vedoucí týmu Správce stavby" sheetId="33" r:id="rId8"/>
    <sheet name="2 | Exp. na přípravu..." sheetId="56" r:id="rId9"/>
    <sheet name="3 | Technický dozor" sheetId="39" r:id="rId10"/>
    <sheet name="4 | Exp. na techniku prostř..." sheetId="53" r:id="rId11"/>
    <sheet name="Seznam subdodavatelů" sheetId="24" r:id="rId12"/>
    <sheet name="Ověřovací fáze" sheetId="30" r:id="rId13"/>
    <sheet name="Zdroj dat (skrýt)" sheetId="17" state="hidden" r:id="rId1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7" i="33" l="1"/>
  <c r="E19" i="51"/>
  <c r="D36" i="51"/>
  <c r="F36" i="51"/>
  <c r="G36" i="51"/>
  <c r="D21" i="18"/>
  <c r="B21" i="18"/>
  <c r="F43" i="53"/>
  <c r="B43" i="53"/>
  <c r="F42" i="56"/>
  <c r="B42" i="56"/>
  <c r="F44" i="39"/>
  <c r="B44" i="39"/>
  <c r="F41" i="56"/>
  <c r="B41" i="56"/>
  <c r="F43" i="39"/>
  <c r="B43" i="39"/>
  <c r="F42" i="53"/>
  <c r="B42" i="53"/>
  <c r="F41" i="53"/>
  <c r="F44" i="53"/>
  <c r="G28" i="51" l="1"/>
  <c r="G30" i="51"/>
  <c r="G31" i="51"/>
  <c r="G32" i="51"/>
  <c r="G33" i="51"/>
  <c r="G34" i="51"/>
  <c r="G35" i="51"/>
  <c r="G37" i="51"/>
  <c r="G39" i="51"/>
  <c r="G40" i="51"/>
  <c r="G41" i="51"/>
  <c r="G42" i="51"/>
  <c r="G43" i="51"/>
  <c r="G44" i="51"/>
  <c r="G45" i="51"/>
  <c r="G46" i="51"/>
  <c r="G47" i="51"/>
  <c r="G48" i="51"/>
  <c r="G49" i="51"/>
  <c r="G50" i="51"/>
  <c r="G51" i="51"/>
  <c r="G52" i="51"/>
  <c r="G27" i="51"/>
  <c r="F48" i="51" l="1"/>
  <c r="F45" i="39"/>
  <c r="F43" i="56"/>
  <c r="C24" i="32"/>
  <c r="B24" i="32"/>
  <c r="A24" i="32"/>
  <c r="A5" i="56"/>
  <c r="B7" i="56" s="1"/>
  <c r="B43" i="56"/>
  <c r="F40" i="56"/>
  <c r="B40" i="56"/>
  <c r="B5" i="56" l="1"/>
  <c r="D19" i="51"/>
  <c r="F33" i="51"/>
  <c r="D33" i="51"/>
  <c r="B47" i="33"/>
  <c r="D34" i="51"/>
  <c r="D31" i="51"/>
  <c r="D30" i="51"/>
  <c r="D28" i="51"/>
  <c r="D52" i="51"/>
  <c r="D51" i="51"/>
  <c r="D50" i="51"/>
  <c r="D49" i="51"/>
  <c r="D47" i="51"/>
  <c r="D46" i="51"/>
  <c r="D45" i="51"/>
  <c r="D44" i="51"/>
  <c r="D43" i="51"/>
  <c r="D42" i="51"/>
  <c r="D41" i="51"/>
  <c r="D40" i="51"/>
  <c r="D39" i="51"/>
  <c r="D38" i="51"/>
  <c r="D37" i="51"/>
  <c r="D35" i="51"/>
  <c r="D32" i="51"/>
  <c r="D29" i="51"/>
  <c r="D27" i="51"/>
  <c r="B45" i="39"/>
  <c r="C26" i="32"/>
  <c r="C25" i="32"/>
  <c r="B22" i="18" l="1"/>
  <c r="F28" i="51" l="1"/>
  <c r="F29" i="51"/>
  <c r="F30" i="51"/>
  <c r="F31" i="51"/>
  <c r="F32" i="51"/>
  <c r="F34" i="51"/>
  <c r="F35" i="51"/>
  <c r="F37" i="51"/>
  <c r="F38" i="51"/>
  <c r="F39" i="51"/>
  <c r="F40" i="51"/>
  <c r="F41" i="51"/>
  <c r="F42" i="51"/>
  <c r="F43" i="51"/>
  <c r="F44" i="51"/>
  <c r="F45" i="51"/>
  <c r="F46" i="51"/>
  <c r="F47" i="51"/>
  <c r="F49" i="51"/>
  <c r="F50" i="51"/>
  <c r="F51" i="51"/>
  <c r="F52" i="51"/>
  <c r="F27" i="51"/>
  <c r="D60" i="33"/>
  <c r="D61" i="33"/>
  <c r="D62" i="33"/>
  <c r="D63" i="33"/>
  <c r="D64" i="33"/>
  <c r="D65" i="33"/>
  <c r="E65" i="33"/>
  <c r="B65" i="33"/>
  <c r="E64" i="33"/>
  <c r="B64" i="33"/>
  <c r="B45" i="33"/>
  <c r="B13" i="51" l="1"/>
  <c r="C13" i="51" s="1"/>
  <c r="C23" i="32" l="1"/>
  <c r="C27" i="32" s="1"/>
  <c r="B44" i="53"/>
  <c r="A5" i="53"/>
  <c r="B41" i="53"/>
  <c r="B26" i="32"/>
  <c r="A26" i="32"/>
  <c r="B42" i="33"/>
  <c r="B5" i="53" l="1"/>
  <c r="B7" i="53"/>
  <c r="B63" i="33"/>
  <c r="E63" i="33"/>
  <c r="E61" i="33"/>
  <c r="B61" i="33"/>
  <c r="B43" i="33"/>
  <c r="A23" i="51" l="1"/>
  <c r="A8" i="51" l="1"/>
  <c r="A25" i="32" l="1"/>
  <c r="B25" i="32"/>
  <c r="F42" i="39" l="1"/>
  <c r="F42" i="33"/>
  <c r="F43" i="33" s="1"/>
  <c r="D59" i="33" l="1"/>
  <c r="D22" i="18" l="1"/>
  <c r="A5" i="39" l="1"/>
  <c r="B42" i="39"/>
  <c r="B5" i="39" l="1"/>
  <c r="B7" i="39"/>
  <c r="B62" i="33"/>
  <c r="B60" i="33"/>
  <c r="A23" i="32" l="1"/>
  <c r="B23" i="32"/>
  <c r="E59" i="33"/>
  <c r="E60" i="33"/>
  <c r="E62" i="33"/>
  <c r="A5" i="33" l="1"/>
  <c r="B5" i="33" l="1"/>
  <c r="B7" i="33"/>
</calcChain>
</file>

<file path=xl/sharedStrings.xml><?xml version="1.0" encoding="utf-8"?>
<sst xmlns="http://schemas.openxmlformats.org/spreadsheetml/2006/main" count="580" uniqueCount="311">
  <si>
    <t>DOPIS NABÍDKY</t>
  </si>
  <si>
    <t>verze ke dni zahájení řízení</t>
  </si>
  <si>
    <t>IDENTIFIKACE ZAKÁZKY A ŘÍZENÍ</t>
  </si>
  <si>
    <t>služby</t>
  </si>
  <si>
    <t>ÚČEL A FORMA DOPISU NABÍDKY</t>
  </si>
  <si>
    <t>Dodavatel musí podat nabídku a prokázat splnění zadávacích podmínek předložením Dopisu nabídky zpracovaného v souladu s touto předlohou.</t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</si>
  <si>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nemusí v nabídce předkládat žádné další doklady, dokumenty nebo údaje.</t>
    </r>
  </si>
  <si>
    <t>Veškeré další dokumenty Smlouvy (např. Formulář smlouvy atd.) se stanou součástí Smlouvy ve znění podle zadávací dokumentace doplněném v souladu s nabídkou vybraného dodavatele.</t>
  </si>
  <si>
    <t>Dodavatel může předložit Dopis nabídky bez podpisu. Jeho autenticita a neporušitelnost bude zajištěna použitím elektronického nástroje.</t>
  </si>
  <si>
    <t>OBECNÉ POKYNY K VYPLNĚNÍ</t>
  </si>
  <si>
    <r>
      <t xml:space="preserve">Dodavatel musí na každém listu vyplnit </t>
    </r>
    <r>
      <rPr>
        <b/>
        <i/>
        <sz val="10"/>
        <color theme="1"/>
        <rFont val="Arial"/>
        <family val="2"/>
        <charset val="238"/>
      </rPr>
      <t>všechny modře podbarvené buňky</t>
    </r>
    <r>
      <rPr>
        <i/>
        <sz val="10"/>
        <color theme="1"/>
        <rFont val="Arial"/>
        <family val="2"/>
        <charset val="238"/>
      </rPr>
      <t>, pokud není výslovně stanoveno jinak.</t>
    </r>
  </si>
  <si>
    <t>Dodavatel nesmí upravovat jiné než modře podbarvené buňky, pokud není výslovně stanoveno jinak.</t>
  </si>
  <si>
    <t>DEFINICE</t>
  </si>
  <si>
    <t>Na všech listech mají níže uvedené pojmy následující význam:</t>
  </si>
  <si>
    <r>
      <t>"</t>
    </r>
    <r>
      <rPr>
        <b/>
        <i/>
        <sz val="10"/>
        <color theme="1"/>
        <rFont val="Arial"/>
        <family val="2"/>
        <charset val="238"/>
      </rPr>
      <t>CZ-CC</t>
    </r>
    <r>
      <rPr>
        <i/>
        <sz val="10"/>
        <color theme="1"/>
        <rFont val="Arial"/>
        <family val="2"/>
        <charset val="238"/>
      </rPr>
      <t>" je Klasifikace stavebních děl CZ-CC účinná od 1. 1. 2019, která je dostupná na: https://www.czso.cz/csu/czso/klasifikace_stavebnich_del_cz_cc_platna_od_1_1_2019.</t>
    </r>
  </si>
  <si>
    <r>
      <t>"</t>
    </r>
    <r>
      <rPr>
        <b/>
        <i/>
        <sz val="10"/>
        <color theme="1"/>
        <rFont val="Arial"/>
        <family val="2"/>
        <charset val="238"/>
      </rPr>
      <t>Správa stavební zakázky</t>
    </r>
    <r>
      <rPr>
        <i/>
        <sz val="10"/>
        <color theme="1"/>
        <rFont val="Arial"/>
        <family val="2"/>
        <charset val="238"/>
      </rPr>
      <t>" je činnost zahrnující v souvislosti s prováděním stavby alespoň následující činnosti:</t>
    </r>
  </si>
  <si>
    <t>IDENTIFIKACE KONZULTANTA (JEDEN DODAVATEL PODÁVAJÍCÍ NABÍDKU)</t>
  </si>
  <si>
    <t>název</t>
  </si>
  <si>
    <t>sídlo</t>
  </si>
  <si>
    <t>IČO</t>
  </si>
  <si>
    <t>[vyberte z rozevíracího seznamu]</t>
  </si>
  <si>
    <t>KONTAKT PRO ÚČELY ŘÍZENÍ</t>
  </si>
  <si>
    <t>DALŠÍ POKYNY K VYPLNĚNÍ</t>
  </si>
  <si>
    <t>Pokud se jedná o společnou nabídku více dodavatelů, dodavatelé tento list nevyplňují.</t>
  </si>
  <si>
    <t>IDENTIFIKACE KONZULTANTA (VÍCE DODAVATELŮ PODÁVAJÍCÍCH SPOLEČNOU NABÍDKU)</t>
  </si>
  <si>
    <t>Společník 1 (vedoucí společník)</t>
  </si>
  <si>
    <t>Společník 2</t>
  </si>
  <si>
    <t xml:space="preserve"> </t>
  </si>
  <si>
    <t>Společník 3</t>
  </si>
  <si>
    <t>jméno a příjmení kontaktní osoby</t>
  </si>
  <si>
    <t>ODPOVĚDNOST ZA PLNĚNÍ ZAKÁZKY</t>
  </si>
  <si>
    <r>
      <t xml:space="preserve">Všichni dodavatelé, kteří společně podali tuto nabídku, </t>
    </r>
    <r>
      <rPr>
        <b/>
        <sz val="10"/>
        <color theme="1"/>
        <rFont val="Arial"/>
        <family val="2"/>
        <charset val="238"/>
      </rPr>
      <t>nesou společnou a nerozdílnou odpovědnost</t>
    </r>
    <r>
      <rPr>
        <sz val="10"/>
        <color theme="1"/>
        <rFont val="Arial"/>
        <family val="2"/>
        <charset val="238"/>
      </rPr>
      <t xml:space="preserve"> za plnění zakázky.</t>
    </r>
  </si>
  <si>
    <t>Pokud se jedná o nabídku jednoho dodavatele, dodavatel tento list nevyplňuje.</t>
  </si>
  <si>
    <t>Pokud je počet dodavatelů podávajících společnou nabídku menší než 3, dodavatelé mohou dotčené řádky odstranit.</t>
  </si>
  <si>
    <t>Pokud je počet dodavatelů podávajících společnou nabídku větší než 3, dodavatelé mohou kopírovat dotčené řádky podle potřeby.</t>
  </si>
  <si>
    <t>NABÍDKOVÁ CENA</t>
  </si>
  <si>
    <t>člen týmu Správce stavby</t>
  </si>
  <si>
    <t>administrace změn</t>
  </si>
  <si>
    <t>claimy</t>
  </si>
  <si>
    <t>časový dozor</t>
  </si>
  <si>
    <t>inženýring</t>
  </si>
  <si>
    <t>koordinace BOZP (koordinátor BOZP)</t>
  </si>
  <si>
    <t>právní podpora</t>
  </si>
  <si>
    <t>geodézie</t>
  </si>
  <si>
    <t>geotechnika</t>
  </si>
  <si>
    <t>kabely a kabelovody</t>
  </si>
  <si>
    <t>výsadba zeleně</t>
  </si>
  <si>
    <t>DOPLŇUJÍCÍ ÚDAJE K NABÍDKOVÉ CENĚ</t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</si>
  <si>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nesmí</t>
    </r>
    <r>
      <rPr>
        <i/>
        <sz val="10"/>
        <color theme="1"/>
        <rFont val="Arial"/>
        <family val="2"/>
        <charset val="238"/>
      </rPr>
      <t xml:space="preserve"> nabídnout </t>
    </r>
    <r>
      <rPr>
        <b/>
        <i/>
        <sz val="10"/>
        <color theme="1"/>
        <rFont val="Arial"/>
        <family val="2"/>
        <charset val="238"/>
      </rPr>
      <t>vyšší</t>
    </r>
    <r>
      <rPr>
        <i/>
        <sz val="10"/>
        <color theme="1"/>
        <rFont val="Arial"/>
        <family val="2"/>
        <charset val="238"/>
      </rPr>
      <t xml:space="preserve"> než </t>
    </r>
    <r>
      <rPr>
        <b/>
        <i/>
        <sz val="10"/>
        <color theme="1"/>
        <rFont val="Arial"/>
        <family val="2"/>
        <charset val="238"/>
      </rPr>
      <t>nejvyšší možnou nabídkovou cenu</t>
    </r>
    <r>
      <rPr>
        <i/>
        <sz val="10"/>
        <color theme="1"/>
        <rFont val="Arial"/>
        <family val="2"/>
        <charset val="238"/>
      </rPr>
      <t>.</t>
    </r>
  </si>
  <si>
    <t>nejvyšší možná nabídková cena</t>
  </si>
  <si>
    <t>Kč bez DPH</t>
  </si>
  <si>
    <t>NEJVYŠŠÍ MOŽNÁ HODINOVÁ SAZBA</t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</si>
  <si>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nesmí</t>
    </r>
    <r>
      <rPr>
        <i/>
        <sz val="10"/>
        <color theme="1"/>
        <rFont val="Arial"/>
        <family val="2"/>
        <charset val="238"/>
      </rPr>
      <t xml:space="preserve"> u žádné pozice nabídnout </t>
    </r>
    <r>
      <rPr>
        <b/>
        <i/>
        <sz val="10"/>
        <color theme="1"/>
        <rFont val="Arial"/>
        <family val="2"/>
        <charset val="238"/>
      </rPr>
      <t>vyšší</t>
    </r>
    <r>
      <rPr>
        <i/>
        <sz val="10"/>
        <color theme="1"/>
        <rFont val="Arial"/>
        <family val="2"/>
        <charset val="238"/>
      </rPr>
      <t xml:space="preserve"> než </t>
    </r>
    <r>
      <rPr>
        <b/>
        <i/>
        <sz val="10"/>
        <color theme="1"/>
        <rFont val="Arial"/>
        <family val="2"/>
        <charset val="238"/>
      </rPr>
      <t>nejvyšší možnou hodinovou sazbu</t>
    </r>
    <r>
      <rPr>
        <i/>
        <sz val="10"/>
        <color theme="1"/>
        <rFont val="Arial"/>
        <family val="2"/>
        <charset val="238"/>
      </rPr>
      <t>.</t>
    </r>
  </si>
  <si>
    <t>nejvyšší možná hodinová sazba</t>
  </si>
  <si>
    <t>ZÁKLADNÍ ZPŮSOBILOST</t>
  </si>
  <si>
    <t>PROFESNÍ ZPŮSOBILOST</t>
  </si>
  <si>
    <t>PODMÍNKY PRO PŘEDLOŽENÍ ÚDAJŮ K ZÁKLADNÍ A PROFESNÍ ZPŮSOBILOSTI</t>
  </si>
  <si>
    <t>Dodavatel musí být schopen předložit doklady prokazující splnění základní a profesní způsobilosti v souladu se ZZVZ.</t>
  </si>
  <si>
    <t>OBECNÉ PARAMETRY</t>
  </si>
  <si>
    <t>č.</t>
  </si>
  <si>
    <t>parametr</t>
  </si>
  <si>
    <t>1</t>
  </si>
  <si>
    <t>1.1</t>
  </si>
  <si>
    <t>ZVLÁŠTNÍ PARAMETRY</t>
  </si>
  <si>
    <t>popis upřesňujícího údaje</t>
  </si>
  <si>
    <t>upřesňující údaj</t>
  </si>
  <si>
    <t>datum dokončení / splnění param.</t>
  </si>
  <si>
    <t>název dodavatele</t>
  </si>
  <si>
    <t>název klienta</t>
  </si>
  <si>
    <t>e-mail a/nebo tel., případně URL, na kterém lze údaje ověřit</t>
  </si>
  <si>
    <t>2</t>
  </si>
  <si>
    <t>konečná cena Realizace
(Kč bez DPH)</t>
  </si>
  <si>
    <t>2.2</t>
  </si>
  <si>
    <t>PODMÍNKY PRO PŘEDLOŽENÍ ÚDAJŮ K REFEREČNÍM ZAKÁZKÁM</t>
  </si>
  <si>
    <t>Případné částky v cizí měně musí dodavatel převést na Kč podle kurzu devizového trhu vydaného Českou národní bankou ke dni zahájení řízení.</t>
  </si>
  <si>
    <t>TECHNICKÁ KVALIFIKACE A HODNOCENÍ - KLÍČOVÝ PERSONÁL</t>
  </si>
  <si>
    <r>
      <t xml:space="preserve">Na </t>
    </r>
    <r>
      <rPr>
        <b/>
        <i/>
        <sz val="10"/>
        <rFont val="Arial"/>
        <family val="2"/>
        <charset val="238"/>
      </rPr>
      <t>každou</t>
    </r>
    <r>
      <rPr>
        <i/>
        <sz val="10"/>
        <rFont val="Arial"/>
        <family val="2"/>
        <charset val="238"/>
      </rPr>
      <t xml:space="preserve"> pozici můžete navrhnout </t>
    </r>
    <r>
      <rPr>
        <b/>
        <i/>
        <sz val="10"/>
        <rFont val="Arial"/>
        <family val="2"/>
        <charset val="238"/>
      </rPr>
      <t>pouze 1 osobu</t>
    </r>
    <r>
      <rPr>
        <i/>
        <sz val="10"/>
        <rFont val="Arial"/>
        <family val="2"/>
        <charset val="238"/>
      </rPr>
      <t>.</t>
    </r>
  </si>
  <si>
    <t>Obsahová náplň pozic je uvedena na samostatných listech jednotlivých pozic.</t>
  </si>
  <si>
    <t>pozice</t>
  </si>
  <si>
    <t>jméno a příjmení</t>
  </si>
  <si>
    <t>PODMÍNKY PRO PŘEDLOŽENÍ ÚDAJŮ KE KLÍČOVÉMU PERSONÁLU</t>
  </si>
  <si>
    <t>Dodavatel musí předložit předepsaný seznam klíčového personálu s uvedením stanovených údajů a za dodržení stanovených podmínek.</t>
  </si>
  <si>
    <t>Součástí seznamu klíčového personálu jsou i samostatné listy jednotlivých pozic.</t>
  </si>
  <si>
    <t>NEJVYŠŠÍ MOŽNÝ POČET DÍLČÍCH BODŮ</t>
  </si>
  <si>
    <t>Níže je uveden přehled možných počtů dílčích bodů, které můžete získat v kritériu "Zkušenosti klíčového personálu". Podrobnosti jsou uvedeny na listech jednotlivých pozic.</t>
  </si>
  <si>
    <t>možný počet dílčích bodů</t>
  </si>
  <si>
    <t>celkem</t>
  </si>
  <si>
    <t>POPIS POZICE</t>
  </si>
  <si>
    <t>aktivně vede případné setkání v ověřovací fázi podle ust. 8 zadávací dokumentace</t>
  </si>
  <si>
    <t>aktivně se podílí na plnění zakázky</t>
  </si>
  <si>
    <t>vykonává veškerá práva a povinnosti vedoucího týmu Správce stavby podle Smlouvy</t>
  </si>
  <si>
    <t>ODBORNOST</t>
  </si>
  <si>
    <t xml:space="preserve">
je rodilým mluvčím českého nebo slovenského jazyka, nebo má znalost některého z uvedených jazyků min. na úrovni B2 podle Společného evropského referenčního rámce
</t>
  </si>
  <si>
    <t>1.2</t>
  </si>
  <si>
    <t>OBECNÉ PARAMETRY ZKUŠENOSTÍ</t>
  </si>
  <si>
    <t>2.1</t>
  </si>
  <si>
    <t>ZVLÁŠTNÍ PARAMETRY ZKUŠENOSTÍ</t>
  </si>
  <si>
    <t>základní údaje</t>
  </si>
  <si>
    <t>doplňující údaje</t>
  </si>
  <si>
    <t>reakce dodavatele</t>
  </si>
  <si>
    <t>doklad potvrzující
zvláštní parametr</t>
  </si>
  <si>
    <t>jméno a příjmení
kontaktní osoby</t>
  </si>
  <si>
    <t>3</t>
  </si>
  <si>
    <t>3.1a</t>
  </si>
  <si>
    <t>3.1b</t>
  </si>
  <si>
    <t>3.1c</t>
  </si>
  <si>
    <r>
      <t xml:space="preserve">Počet dílčích bodů se rovná </t>
    </r>
    <r>
      <rPr>
        <b/>
        <i/>
        <sz val="10"/>
        <rFont val="Arial"/>
        <family val="2"/>
        <charset val="238"/>
      </rPr>
      <t>aritmetickému průměru hodnot spokojenosti</t>
    </r>
    <r>
      <rPr>
        <i/>
        <sz val="10"/>
        <rFont val="Arial"/>
        <family val="2"/>
        <charset val="238"/>
      </rPr>
      <t xml:space="preserve"> zaokrouhlenému na 2 desetinná místa (tedy </t>
    </r>
    <r>
      <rPr>
        <b/>
        <i/>
        <sz val="10"/>
        <rFont val="Arial"/>
        <family val="2"/>
        <charset val="238"/>
      </rPr>
      <t>nikoli jejich součtu)</t>
    </r>
    <r>
      <rPr>
        <i/>
        <sz val="10"/>
        <rFont val="Arial"/>
        <family val="2"/>
        <charset val="238"/>
      </rPr>
      <t xml:space="preserve">. Hodnota spokojenosti je dána možností, kterou vyberete </t>
    </r>
    <r>
      <rPr>
        <b/>
        <i/>
        <sz val="10"/>
        <rFont val="Arial"/>
        <family val="2"/>
        <charset val="238"/>
      </rPr>
      <t>ve sloupci "reakce dodavatele"</t>
    </r>
    <r>
      <rPr>
        <i/>
        <sz val="10"/>
        <rFont val="Arial"/>
        <family val="2"/>
        <charset val="238"/>
      </rPr>
      <t>.</t>
    </r>
  </si>
  <si>
    <r>
      <t xml:space="preserve">Nejvyšší možný počet dílčích bodů (nejvyšší možný </t>
    </r>
    <r>
      <rPr>
        <b/>
        <i/>
        <sz val="10"/>
        <rFont val="Arial"/>
        <family val="2"/>
        <charset val="238"/>
      </rPr>
      <t>aritmetický průměr</t>
    </r>
    <r>
      <rPr>
        <i/>
        <sz val="10"/>
        <rFont val="Arial"/>
        <family val="2"/>
        <charset val="238"/>
      </rPr>
      <t>) je "</t>
    </r>
    <r>
      <rPr>
        <b/>
        <i/>
        <sz val="10"/>
        <rFont val="Arial"/>
        <family val="2"/>
        <charset val="238"/>
      </rPr>
      <t>2</t>
    </r>
    <r>
      <rPr>
        <i/>
        <sz val="10"/>
        <rFont val="Arial"/>
        <family val="2"/>
        <charset val="238"/>
      </rPr>
      <t>".</t>
    </r>
  </si>
  <si>
    <t>hodnota</t>
  </si>
  <si>
    <t>doklad potvrzující
spokojenost</t>
  </si>
  <si>
    <t>4</t>
  </si>
  <si>
    <t>dodavatel čestně prohlašuje, že:</t>
  </si>
  <si>
    <t>4.1a</t>
  </si>
  <si>
    <t>[doplňte název dokladu]</t>
  </si>
  <si>
    <t>4.1b</t>
  </si>
  <si>
    <t>4.1c</t>
  </si>
  <si>
    <t>4.1d</t>
  </si>
  <si>
    <t>4.1e</t>
  </si>
  <si>
    <t>možný počet dílčích bodů
(nejvyšší možný aritm. průměr)</t>
  </si>
  <si>
    <t>1.3</t>
  </si>
  <si>
    <t>IDENTIFIKACE SUBDODAVATELŮ - JINÝCH OSOB (POVINNÉ)</t>
  </si>
  <si>
    <t>dotčená část kvalifikace</t>
  </si>
  <si>
    <t>[doplňte specifikaci části kvalifikace, která je prostřednictvím jiné osoby prokazována]</t>
  </si>
  <si>
    <t>rozsah závazku jiné osoby</t>
  </si>
  <si>
    <t>IDENTIFIKACE DALŠÍCH SUBDODAVATELŮ (NEPOVINNÉ)</t>
  </si>
  <si>
    <t>rozsah subdodavatelského plnění</t>
  </si>
  <si>
    <t>[doplňte specifikaci subdodavatelského plnění]</t>
  </si>
  <si>
    <t>PODMÍNKY PRO PŘEDLOŽENÍ IDENTIFIKACE SUBDODAVATELŮ</t>
  </si>
  <si>
    <t>Dodavatel musí předložit seznam subdodavatelů a identifikovat v něm každého subdodavatele - jinou osobu, jehož prostřednictvím prokazuje část kvalifikace (je-li takový), s uvedením stanovených údajů.</t>
  </si>
  <si>
    <t>Dodavatel musí být schopen předložit doklady o kvalifikaci každého subdodavatele - jiné osoby v souladu se ZZVZ.</t>
  </si>
  <si>
    <t>Dodavatel nemusí v seznamu subdodavatelů uvádět subdodavatele, jehož prostřednictvím neprokazuje část kvalifikace.</t>
  </si>
  <si>
    <t>Pokud dodavatel neprokazuje žádnou část kvalifikace prostřednictvím jiné osoby ani nechce v seznamu subdodavatelů uvádět jiné subdodavatele, ponechá tento list prázdný.</t>
  </si>
  <si>
    <t xml:space="preserve">Pokud je počet subdodavatelů - jiných osob nebo dalších subdodavatelů vyšší než 1, dodavatel může kopírovat dotčenou část tabulky podle potřeby. </t>
  </si>
  <si>
    <t>OVĚŘOVACÍ FÁZE</t>
  </si>
  <si>
    <t>Dopis nabídky musí být vykládán v souladu s doklady a dokumenty předloženými v ověřovací fázi podle ust. 8. zadávací dokumentace.</t>
  </si>
  <si>
    <t>POVINNÉ ÚDAJE, DOKLADY A DOKUMENTY</t>
  </si>
  <si>
    <t>(a)</t>
  </si>
  <si>
    <t>(b)</t>
  </si>
  <si>
    <r>
      <t xml:space="preserve">údaje a alespoň prosté kopie </t>
    </r>
    <r>
      <rPr>
        <b/>
        <sz val="10"/>
        <color theme="1"/>
        <rFont val="Arial"/>
        <family val="2"/>
        <charset val="238"/>
      </rPr>
      <t>dokladů o skutečném majiteli účastníka</t>
    </r>
    <r>
      <rPr>
        <sz val="10"/>
        <color theme="1"/>
        <rFont val="Arial"/>
        <family val="2"/>
        <charset val="238"/>
      </rPr>
      <t xml:space="preserve">, pokud je zahraniční právnickou osobou
</t>
    </r>
  </si>
  <si>
    <t>DOPLŇUJÍCÍ ÚDAJE, DOKLADY A DOKUMENTY</t>
  </si>
  <si>
    <t>(c)</t>
  </si>
  <si>
    <t>PODMÍNKY OVĚŘOVACÍ FÁZE</t>
  </si>
  <si>
    <t>Bližší podmínky průběhu ověřovací fáze jsou stanoveny v ust. 8. zadávací dokumentace.</t>
  </si>
  <si>
    <t>ano</t>
  </si>
  <si>
    <t>ne</t>
  </si>
  <si>
    <t>ano, možnost (a)</t>
  </si>
  <si>
    <t>ano, možnost (b)</t>
  </si>
  <si>
    <t>ano, možnost (c)</t>
  </si>
  <si>
    <t>ano, možnost (d)</t>
  </si>
  <si>
    <t>plně spokojen (neměl výhrady, nebo měl jen drobné výhrady)</t>
  </si>
  <si>
    <t>spíše spokojen (měl i podstatnější výhrady, ale nebyl nespokojen)</t>
  </si>
  <si>
    <t>(d)</t>
  </si>
  <si>
    <r>
      <rPr>
        <b/>
        <sz val="10"/>
        <color theme="1"/>
        <rFont val="Arial"/>
        <family val="2"/>
        <charset val="238"/>
      </rPr>
      <t xml:space="preserve">doklad, ze kterého vyplývá, že dodavatelé podávající společnou nabídku </t>
    </r>
    <r>
      <rPr>
        <sz val="10"/>
        <color theme="1"/>
        <rFont val="Arial"/>
        <family val="2"/>
        <charset val="238"/>
      </rPr>
      <t xml:space="preserve">(jsou-li takoví) </t>
    </r>
    <r>
      <rPr>
        <b/>
        <sz val="10"/>
        <color theme="1"/>
        <rFont val="Arial"/>
        <family val="2"/>
        <charset val="238"/>
      </rPr>
      <t>nesou společnou a nerozdílnou odpovědnost za plnění zakázky</t>
    </r>
    <r>
      <rPr>
        <sz val="10"/>
        <color theme="1"/>
        <rFont val="Arial"/>
        <family val="2"/>
        <charset val="238"/>
      </rPr>
      <t>, např. </t>
    </r>
    <r>
      <rPr>
        <b/>
        <sz val="10"/>
        <color theme="1"/>
        <rFont val="Arial"/>
        <family val="2"/>
        <charset val="238"/>
      </rPr>
      <t xml:space="preserve">smlouvu o společnosti
</t>
    </r>
  </si>
  <si>
    <t>Dodavatel / Konzultant musí při plnění Smlouvy postupovat v souladu s takovými doklady a dokumenty, případně upravenými v souladu se Smlouvou.</t>
  </si>
  <si>
    <r>
      <rPr>
        <b/>
        <sz val="10"/>
        <color theme="1"/>
        <rFont val="Arial"/>
        <family val="2"/>
        <charset val="238"/>
      </rPr>
      <t>doklady o kvalifikaci</t>
    </r>
    <r>
      <rPr>
        <sz val="10"/>
        <color theme="1"/>
        <rFont val="Arial"/>
        <family val="2"/>
        <charset val="238"/>
      </rPr>
      <t xml:space="preserve">, které zadavatel nemá k dispozici
</t>
    </r>
  </si>
  <si>
    <r>
      <rPr>
        <b/>
        <sz val="10"/>
        <color theme="1"/>
        <rFont val="Arial"/>
        <family val="2"/>
        <charset val="238"/>
      </rPr>
      <t>doklady o oprávnění nebo vzdělání klíčového personálu</t>
    </r>
    <r>
      <rPr>
        <sz val="10"/>
        <color theme="1"/>
        <rFont val="Arial"/>
        <family val="2"/>
      </rPr>
      <t xml:space="preserve"> v rozsahu uvedeném v Dopisu nabídky; pokud činnost uvedená v popisu pozice zahrnuje vybranou činnost ve výstavbě podle právních předpisů, musí z takového dokladu vyplývat oprávnění dané osoby vykonávat takovou činnost na území České republiky</t>
    </r>
    <r>
      <rPr>
        <sz val="10"/>
        <color theme="1"/>
        <rFont val="Arial"/>
        <family val="2"/>
        <charset val="238"/>
      </rPr>
      <t xml:space="preserve">
</t>
    </r>
  </si>
  <si>
    <r>
      <rPr>
        <b/>
        <sz val="10"/>
        <color theme="1"/>
        <rFont val="Arial"/>
        <family val="2"/>
        <charset val="238"/>
      </rPr>
      <t>doklady, které jednoznačně potvrzují splnění parametrů zkušeností klíčového personálu</t>
    </r>
    <r>
      <rPr>
        <sz val="10"/>
        <color theme="1"/>
        <rFont val="Arial"/>
        <family val="2"/>
        <charset val="238"/>
      </rPr>
      <t xml:space="preserve"> uvedených v Dopisu nabídky
</t>
    </r>
  </si>
  <si>
    <t>[doplňte specifikaci plnění určeného k plnění zakázky, nebo věcí, k jejichž poskytnutí se jiná osoba zavázala podle § 83 odst. 1 písm. d) a odst. 2 ZZVZ]</t>
  </si>
  <si>
    <t>Dodavatel nemusí takové doklady předkládat v nabídce, zadavatel však může v průběhu řízení požádat o jejich předložení.</t>
  </si>
  <si>
    <r>
      <rPr>
        <b/>
        <i/>
        <sz val="10"/>
        <rFont val="Arial"/>
        <family val="2"/>
        <charset val="238"/>
      </rPr>
      <t>Na žádost</t>
    </r>
    <r>
      <rPr>
        <i/>
        <sz val="10"/>
        <rFont val="Arial"/>
        <family val="2"/>
        <charset val="238"/>
      </rPr>
      <t xml:space="preserve"> zadavatele musíte předložit </t>
    </r>
    <r>
      <rPr>
        <b/>
        <i/>
        <sz val="10"/>
        <rFont val="Arial"/>
        <family val="2"/>
        <charset val="238"/>
      </rPr>
      <t>hodnověrný doklad</t>
    </r>
    <r>
      <rPr>
        <i/>
        <sz val="10"/>
        <rFont val="Arial"/>
        <family val="2"/>
        <charset val="238"/>
      </rPr>
      <t xml:space="preserve">, např. referenční list, předávací protokol apod., který </t>
    </r>
    <r>
      <rPr>
        <b/>
        <i/>
        <sz val="10"/>
        <rFont val="Arial"/>
        <family val="2"/>
        <charset val="238"/>
      </rPr>
      <t>jednoznačně potvrzuje</t>
    </r>
    <r>
      <rPr>
        <i/>
        <sz val="10"/>
        <rFont val="Arial"/>
        <family val="2"/>
        <charset val="238"/>
      </rPr>
      <t xml:space="preserve"> splnění obecných parametrů (volba konkrétního dokladu je na dodavateli).</t>
    </r>
  </si>
  <si>
    <r>
      <t xml:space="preserve">Ke každému parametru identifikujte </t>
    </r>
    <r>
      <rPr>
        <b/>
        <i/>
        <sz val="10"/>
        <rFont val="Arial"/>
        <family val="2"/>
        <charset val="238"/>
      </rPr>
      <t>hodnověrný doklad</t>
    </r>
    <r>
      <rPr>
        <i/>
        <sz val="10"/>
        <rFont val="Arial"/>
        <family val="2"/>
        <charset val="238"/>
      </rPr>
      <t xml:space="preserve">, např. referenční list, předávací protokol apod., který </t>
    </r>
    <r>
      <rPr>
        <b/>
        <i/>
        <sz val="10"/>
        <rFont val="Arial"/>
        <family val="2"/>
        <charset val="238"/>
      </rPr>
      <t>jednoznačně potvrzuje</t>
    </r>
    <r>
      <rPr>
        <i/>
        <sz val="10"/>
        <rFont val="Arial"/>
        <family val="2"/>
        <charset val="238"/>
      </rPr>
      <t xml:space="preserve"> splnění parametru (volba konkrétního dokladu je u oranžových i zelených parametrů na dodavateli). </t>
    </r>
    <r>
      <rPr>
        <b/>
        <i/>
        <sz val="10"/>
        <rFont val="Arial"/>
        <family val="2"/>
        <charset val="238"/>
      </rPr>
      <t>Na žádost</t>
    </r>
    <r>
      <rPr>
        <i/>
        <sz val="10"/>
        <rFont val="Arial"/>
        <family val="2"/>
        <charset val="238"/>
      </rPr>
      <t xml:space="preserve"> zadavatele musíte takový doklad předložit.</t>
    </r>
  </si>
  <si>
    <t>Dodavatel, jehož nabídka byla vyhodnocena jako ekonomicky nejvýhodnější, se musí na výzvu zadavatele účastnit ověřovací fáze.</t>
  </si>
  <si>
    <t>Subdodavatel, který bude uveden v Dopisu nabídky, nebude podléhat souhlasu Objednatele.</t>
  </si>
  <si>
    <t>▪ koordinace postupu zhotovitele, objednatele a ostatních dotčených osob;</t>
  </si>
  <si>
    <t>▪ dozor kvality prováděných prací;</t>
  </si>
  <si>
    <t>▪ Stálý technický dozor;</t>
  </si>
  <si>
    <t>▪ časový dozor včetně dozoru dodržování harmonogramu výstavby;</t>
  </si>
  <si>
    <t>▪ dozor nad dodržováním povinností zhotovitele vyplývajících ze smlouvy, na jejímž základě je taková stavba prováděna;</t>
  </si>
  <si>
    <t>▪ zajištění nebo kontrolu zkoušek provedených prací;</t>
  </si>
  <si>
    <t>▪ řešení změn včetně posuzování jejich věcné a finanční stránky;</t>
  </si>
  <si>
    <t>▪ úkony spojené s předáním a převzetím kompletní stavby.</t>
  </si>
  <si>
    <r>
      <t>"</t>
    </r>
    <r>
      <rPr>
        <b/>
        <i/>
        <sz val="10"/>
        <rFont val="Arial"/>
        <family val="2"/>
        <charset val="238"/>
      </rPr>
      <t>Stálý technický dozor</t>
    </r>
    <r>
      <rPr>
        <i/>
        <sz val="10"/>
        <rFont val="Arial"/>
        <family val="2"/>
        <charset val="238"/>
      </rPr>
      <t>" je stálý technický dozor stavebníka podle právních předpisů České republiky (nebo jiný obdobný dozor podle právního řádu státu odlišného od České republiky) včetně souvisejících úkonů spojených s předáním a převzetím kompletní stavby.</t>
    </r>
  </si>
  <si>
    <r>
      <t>"</t>
    </r>
    <r>
      <rPr>
        <b/>
        <i/>
        <sz val="10"/>
        <color theme="1"/>
        <rFont val="Arial"/>
        <family val="2"/>
        <charset val="238"/>
      </rPr>
      <t>ZZVZ</t>
    </r>
    <r>
      <rPr>
        <i/>
        <sz val="10"/>
        <color theme="1"/>
        <rFont val="Arial"/>
        <family val="2"/>
        <charset val="238"/>
      </rPr>
      <t>" je zákon č. 134/2016 Sb., o zadávání veřejných zakázek, ve znění pozdějších předpisů.</t>
    </r>
  </si>
  <si>
    <t>plní povinnosti Stálého technického dozoru</t>
  </si>
  <si>
    <t>smluvní standard, na jehož základě byla uzavřena smlouva na spravovanou zakázku</t>
  </si>
  <si>
    <t>Název zakázky</t>
  </si>
  <si>
    <t>Druh zakázky</t>
  </si>
  <si>
    <t>Režim zakázky</t>
  </si>
  <si>
    <t>Druh řízení</t>
  </si>
  <si>
    <t>Název</t>
  </si>
  <si>
    <t>Sídlo</t>
  </si>
  <si>
    <t>Dodavatel je malý či střední podnik</t>
  </si>
  <si>
    <t>Telefon</t>
  </si>
  <si>
    <t>E-mail</t>
  </si>
  <si>
    <t>Jméno a příjmení kontaktní osoby</t>
  </si>
  <si>
    <t>Dodavatel čestně prohlašuje, že je způsobilý v rozsahu podle § 74 ZZVZ a je schopen předložit doklady podle § 75 ZZVZ.</t>
  </si>
  <si>
    <t>Dodavatel čestně prohlašuje, že je způsobilý v rozsahu § 77 odst. 1 ZZVZ a je schopen předložit doklad podle citovaného ustanovení.</t>
  </si>
  <si>
    <t>Vedoucí týmu Správce stavby</t>
  </si>
  <si>
    <t>Dodavatel čestně prohlašuje, že daná osoba:</t>
  </si>
  <si>
    <t>NEJVYŠŠÍ MOŽNÁ NABÍDKOVÁ CENA</t>
  </si>
  <si>
    <t>doplňkové povinnosti</t>
  </si>
  <si>
    <t>statika a dynamika staveb</t>
  </si>
  <si>
    <t>trubní vedení</t>
  </si>
  <si>
    <t>HODINOVÁ SAZBA (ZÁKLADNÍ A DOPLŇKOVÉ POVINNOSTI)</t>
  </si>
  <si>
    <t>Pomocný asistent v oblasti:</t>
  </si>
  <si>
    <t>Technický asistent / expert v oblasti:</t>
  </si>
  <si>
    <t>Technický dozor</t>
  </si>
  <si>
    <t>vykonává veškerá práva a povinnosti technického dozoru podle Smlouvy</t>
  </si>
  <si>
    <t>3.2a</t>
  </si>
  <si>
    <t>3.2b</t>
  </si>
  <si>
    <t>2.3</t>
  </si>
  <si>
    <t>TECHNICKÁ KVALIFIKACE - REFERENCE</t>
  </si>
  <si>
    <r>
      <t xml:space="preserve">Ke zvláštnímu parametru níže můžete uvést </t>
    </r>
    <r>
      <rPr>
        <b/>
        <i/>
        <sz val="10"/>
        <rFont val="Arial"/>
        <family val="2"/>
        <charset val="238"/>
      </rPr>
      <t>pouze referenci</t>
    </r>
    <r>
      <rPr>
        <i/>
        <sz val="10"/>
        <rFont val="Arial"/>
        <family val="2"/>
        <charset val="238"/>
      </rPr>
      <t xml:space="preserve">, která zároveň splňuje </t>
    </r>
    <r>
      <rPr>
        <b/>
        <i/>
        <sz val="10"/>
        <rFont val="Arial"/>
        <family val="2"/>
        <charset val="238"/>
      </rPr>
      <t>všechny obecné parametry</t>
    </r>
    <r>
      <rPr>
        <i/>
        <sz val="10"/>
        <rFont val="Arial"/>
        <family val="2"/>
        <charset val="238"/>
      </rPr>
      <t>.</t>
    </r>
  </si>
  <si>
    <t>Pro každou níže uvedenou referenci platí, že:</t>
  </si>
  <si>
    <r>
      <t xml:space="preserve">Ke </t>
    </r>
    <r>
      <rPr>
        <b/>
        <i/>
        <sz val="10"/>
        <rFont val="Arial"/>
        <family val="2"/>
        <charset val="238"/>
      </rPr>
      <t>každému parametru</t>
    </r>
    <r>
      <rPr>
        <i/>
        <sz val="10"/>
        <rFont val="Arial"/>
        <family val="2"/>
        <charset val="238"/>
      </rPr>
      <t xml:space="preserve"> musíte uvést </t>
    </r>
    <r>
      <rPr>
        <b/>
        <i/>
        <sz val="10"/>
        <rFont val="Arial"/>
        <family val="2"/>
        <charset val="238"/>
      </rPr>
      <t>1 referenci</t>
    </r>
    <r>
      <rPr>
        <i/>
        <sz val="10"/>
        <rFont val="Arial"/>
        <family val="2"/>
        <charset val="238"/>
      </rPr>
      <t>.</t>
    </r>
  </si>
  <si>
    <r>
      <t xml:space="preserve">Pokud k parametru uvedete referenci, kterou dodavatel získal </t>
    </r>
    <r>
      <rPr>
        <b/>
        <i/>
        <sz val="10"/>
        <color theme="1"/>
        <rFont val="Arial"/>
        <family val="2"/>
        <charset val="238"/>
      </rPr>
      <t>společně s jiným subjektem</t>
    </r>
    <r>
      <rPr>
        <i/>
        <sz val="10"/>
        <color theme="1"/>
        <rFont val="Arial"/>
        <family val="2"/>
        <charset val="238"/>
      </rPr>
      <t xml:space="preserve">, musel být parametr splněn v rámci </t>
    </r>
    <r>
      <rPr>
        <b/>
        <i/>
        <sz val="10"/>
        <color theme="1"/>
        <rFont val="Arial"/>
        <family val="2"/>
        <charset val="238"/>
      </rPr>
      <t>skutečného podílu</t>
    </r>
    <r>
      <rPr>
        <i/>
        <sz val="10"/>
        <color theme="1"/>
        <rFont val="Arial"/>
        <family val="2"/>
        <charset val="238"/>
      </rPr>
      <t xml:space="preserve"> dodavatele na získání takové reference.</t>
    </r>
  </si>
  <si>
    <t>Dodavatel musí předložit předepsaný seznam referencí s uvedením stanovených údajů a za dodržení výše stanovených podmínek.</t>
  </si>
  <si>
    <t>Reference zahrnovala:</t>
  </si>
  <si>
    <t>název reference</t>
  </si>
  <si>
    <r>
      <rPr>
        <b/>
        <i/>
        <sz val="10"/>
        <color theme="1"/>
        <rFont val="Arial"/>
        <family val="2"/>
        <charset val="238"/>
      </rPr>
      <t>Název dodavatele</t>
    </r>
    <r>
      <rPr>
        <i/>
        <sz val="10"/>
        <color theme="1"/>
        <rFont val="Arial"/>
        <family val="2"/>
        <charset val="238"/>
      </rPr>
      <t xml:space="preserve"> musíte vyplnit pouze v případě, že je odlišný od dodavatele podávajícího nabídku (např. pokud se jedná o referenci pouze jednoho ze společníků nebo referenci jiné osoby).</t>
    </r>
  </si>
  <si>
    <r>
      <t xml:space="preserve">
daná osoba měla při realizaci činností podle stanoveného zvláštního parametru </t>
    </r>
    <r>
      <rPr>
        <b/>
        <sz val="10"/>
        <rFont val="Arial"/>
        <family val="2"/>
        <charset val="238"/>
      </rPr>
      <t xml:space="preserve">obdobnou odpovědnost, </t>
    </r>
    <r>
      <rPr>
        <sz val="10"/>
        <rFont val="Arial"/>
        <family val="2"/>
        <charset val="238"/>
      </rPr>
      <t xml:space="preserve">jaká vyplývá z popisu pozice výše
</t>
    </r>
  </si>
  <si>
    <t xml:space="preserve">
má níže uvedené zkušenosti splňující stanovené obecné a zvláštní parametry
</t>
  </si>
  <si>
    <r>
      <t xml:space="preserve">Ke každému </t>
    </r>
    <r>
      <rPr>
        <b/>
        <i/>
        <sz val="10"/>
        <rFont val="Arial"/>
        <family val="2"/>
        <charset val="238"/>
      </rPr>
      <t>oranžovému parametru</t>
    </r>
    <r>
      <rPr>
        <i/>
        <sz val="10"/>
        <rFont val="Arial"/>
        <family val="2"/>
        <charset val="238"/>
      </rPr>
      <t xml:space="preserve"> musíte uvést </t>
    </r>
    <r>
      <rPr>
        <b/>
        <i/>
        <sz val="10"/>
        <rFont val="Arial"/>
        <family val="2"/>
        <charset val="238"/>
      </rPr>
      <t>1 zkušenost</t>
    </r>
    <r>
      <rPr>
        <i/>
        <sz val="10"/>
        <rFont val="Arial"/>
        <family val="2"/>
        <charset val="238"/>
      </rPr>
      <t xml:space="preserve"> pro účely </t>
    </r>
    <r>
      <rPr>
        <b/>
        <i/>
        <sz val="10"/>
        <rFont val="Arial"/>
        <family val="2"/>
        <charset val="238"/>
      </rPr>
      <t>prokázání splnění podmínek kvalifikace</t>
    </r>
    <r>
      <rPr>
        <i/>
        <sz val="10"/>
        <rFont val="Arial"/>
        <family val="2"/>
        <charset val="238"/>
      </rPr>
      <t>.</t>
    </r>
  </si>
  <si>
    <r>
      <t xml:space="preserve">Ke každému </t>
    </r>
    <r>
      <rPr>
        <b/>
        <i/>
        <sz val="10"/>
        <rFont val="Arial"/>
        <family val="2"/>
        <charset val="238"/>
      </rPr>
      <t>zelenému parametru</t>
    </r>
    <r>
      <rPr>
        <i/>
        <sz val="10"/>
        <rFont val="Arial"/>
        <family val="2"/>
        <charset val="238"/>
      </rPr>
      <t xml:space="preserve"> můžete uvést </t>
    </r>
    <r>
      <rPr>
        <b/>
        <i/>
        <sz val="10"/>
        <rFont val="Arial"/>
        <family val="2"/>
        <charset val="238"/>
      </rPr>
      <t>1 zkušenost</t>
    </r>
    <r>
      <rPr>
        <i/>
        <sz val="10"/>
        <rFont val="Arial"/>
        <family val="2"/>
        <charset val="238"/>
      </rPr>
      <t xml:space="preserve"> pro účely </t>
    </r>
    <r>
      <rPr>
        <b/>
        <i/>
        <sz val="10"/>
        <rFont val="Arial"/>
        <family val="2"/>
        <charset val="238"/>
      </rPr>
      <t>získání dílčích bodů v kritériu "Zkušenosti klíčového personálu"</t>
    </r>
    <r>
      <rPr>
        <i/>
        <sz val="10"/>
        <rFont val="Arial"/>
        <family val="2"/>
        <charset val="238"/>
      </rPr>
      <t xml:space="preserve">. Předmětem hodnocení jsou uvedené </t>
    </r>
    <r>
      <rPr>
        <b/>
        <i/>
        <sz val="10"/>
        <rFont val="Arial"/>
        <family val="2"/>
        <charset val="238"/>
      </rPr>
      <t>základní údaje</t>
    </r>
    <r>
      <rPr>
        <i/>
        <sz val="10"/>
        <rFont val="Arial"/>
        <family val="2"/>
        <charset val="238"/>
      </rPr>
      <t>.</t>
    </r>
  </si>
  <si>
    <r>
      <t xml:space="preserve">Za každou zkušenost splňující </t>
    </r>
    <r>
      <rPr>
        <b/>
        <i/>
        <sz val="10"/>
        <rFont val="Arial"/>
        <family val="2"/>
        <charset val="238"/>
      </rPr>
      <t>zelený parametr</t>
    </r>
    <r>
      <rPr>
        <i/>
        <sz val="10"/>
        <rFont val="Arial"/>
        <family val="2"/>
        <charset val="238"/>
      </rPr>
      <t xml:space="preserve"> získáte </t>
    </r>
    <r>
      <rPr>
        <b/>
        <i/>
        <sz val="10"/>
        <rFont val="Arial"/>
        <family val="2"/>
        <charset val="238"/>
      </rPr>
      <t>počet dílčích bodů stanovený v řádku</t>
    </r>
    <r>
      <rPr>
        <i/>
        <sz val="10"/>
        <rFont val="Arial"/>
        <family val="2"/>
        <charset val="238"/>
      </rPr>
      <t>, do kterého ji uvedete.</t>
    </r>
  </si>
  <si>
    <t>Dodavatel čestně prohlašuje, že zkušenost zahrnovala:</t>
  </si>
  <si>
    <r>
      <t xml:space="preserve">Ke zvláštnímu parametru níže můžete uvést </t>
    </r>
    <r>
      <rPr>
        <b/>
        <i/>
        <sz val="10"/>
        <rFont val="Arial"/>
        <family val="2"/>
        <charset val="238"/>
      </rPr>
      <t>pouze zkušenost</t>
    </r>
    <r>
      <rPr>
        <i/>
        <sz val="10"/>
        <rFont val="Arial"/>
        <family val="2"/>
        <charset val="238"/>
      </rPr>
      <t xml:space="preserve">, která zároveň splňuje </t>
    </r>
    <r>
      <rPr>
        <b/>
        <i/>
        <sz val="10"/>
        <rFont val="Arial"/>
        <family val="2"/>
        <charset val="238"/>
      </rPr>
      <t>všechny obecné parametry</t>
    </r>
    <r>
      <rPr>
        <i/>
        <sz val="10"/>
        <rFont val="Arial"/>
        <family val="2"/>
        <charset val="238"/>
      </rPr>
      <t>.</t>
    </r>
  </si>
  <si>
    <t>Dodavatel čestně prohlašuje, že pro každou níže uvedenou zkušenost platí, že:</t>
  </si>
  <si>
    <t>název zkušenosti</t>
  </si>
  <si>
    <r>
      <t xml:space="preserve">U každé  zkušenosti bude spokojenost zohledněna pouze </t>
    </r>
    <r>
      <rPr>
        <b/>
        <i/>
        <sz val="10"/>
        <rFont val="Arial"/>
        <family val="2"/>
        <charset val="238"/>
      </rPr>
      <t>jedenkrát</t>
    </r>
    <r>
      <rPr>
        <i/>
        <sz val="10"/>
        <rFont val="Arial"/>
        <family val="2"/>
        <charset val="238"/>
      </rPr>
      <t>, a to bez ohledu na počet zvláštních parametrů, ke kterým jste ji uvedli.</t>
    </r>
  </si>
  <si>
    <r>
      <t xml:space="preserve">Pokud u zkušenosti, kterou jste uvedli ke zvláštnímu parametru, </t>
    </r>
    <r>
      <rPr>
        <b/>
        <i/>
        <sz val="10"/>
        <rFont val="Arial"/>
        <family val="2"/>
        <charset val="238"/>
      </rPr>
      <t>nevyberete žádnou možnost</t>
    </r>
    <r>
      <rPr>
        <i/>
        <sz val="10"/>
        <rFont val="Arial"/>
        <family val="2"/>
        <charset val="238"/>
      </rPr>
      <t xml:space="preserve">, bude u ní při výpočtu dílčích bodů použita </t>
    </r>
    <r>
      <rPr>
        <b/>
        <i/>
        <sz val="10"/>
        <rFont val="Arial"/>
        <family val="2"/>
        <charset val="238"/>
      </rPr>
      <t>hodnota "0"</t>
    </r>
    <r>
      <rPr>
        <i/>
        <sz val="10"/>
        <rFont val="Arial"/>
        <family val="2"/>
        <charset val="238"/>
      </rPr>
      <t>.</t>
    </r>
  </si>
  <si>
    <r>
      <t xml:space="preserve">Ke každé uvedené zkušenosti identifikujte </t>
    </r>
    <r>
      <rPr>
        <b/>
        <i/>
        <sz val="10"/>
        <rFont val="Arial"/>
        <family val="2"/>
        <charset val="238"/>
      </rPr>
      <t>hodnověrný doklad</t>
    </r>
    <r>
      <rPr>
        <i/>
        <sz val="10"/>
        <rFont val="Arial"/>
        <family val="2"/>
        <charset val="238"/>
      </rPr>
      <t xml:space="preserve">, např. referenční list, prohlášení klienta apod., který bude </t>
    </r>
    <r>
      <rPr>
        <b/>
        <i/>
        <sz val="10"/>
        <rFont val="Arial"/>
        <family val="2"/>
        <charset val="238"/>
      </rPr>
      <t>jednoznačně potvrzovat</t>
    </r>
    <r>
      <rPr>
        <i/>
        <sz val="10"/>
        <rFont val="Arial"/>
        <family val="2"/>
        <charset val="238"/>
      </rPr>
      <t xml:space="preserve"> deklarovanou spokojenost (volba konkrétního dokladu je na dodavateli, musí však prokazovat </t>
    </r>
    <r>
      <rPr>
        <b/>
        <i/>
        <sz val="10"/>
        <rFont val="Arial"/>
        <family val="2"/>
        <charset val="238"/>
      </rPr>
      <t>skutečně spokojenost s účastí dané osoby</t>
    </r>
    <r>
      <rPr>
        <i/>
        <sz val="10"/>
        <rFont val="Arial"/>
        <family val="2"/>
        <charset val="238"/>
      </rPr>
      <t xml:space="preserve">, nikoli např. pouze s účastí dodavatele jako celku). </t>
    </r>
    <r>
      <rPr>
        <b/>
        <i/>
        <sz val="10"/>
        <rFont val="Arial"/>
        <family val="2"/>
        <charset val="238"/>
      </rPr>
      <t>Na žádost</t>
    </r>
    <r>
      <rPr>
        <i/>
        <sz val="10"/>
        <rFont val="Arial"/>
        <family val="2"/>
        <charset val="238"/>
      </rPr>
      <t xml:space="preserve"> zadavatele musíte takový doklad předložit.</t>
    </r>
  </si>
  <si>
    <r>
      <t xml:space="preserve">U </t>
    </r>
    <r>
      <rPr>
        <b/>
        <i/>
        <sz val="10"/>
        <rFont val="Arial"/>
        <family val="2"/>
        <charset val="238"/>
      </rPr>
      <t>každé zkušenosti</t>
    </r>
    <r>
      <rPr>
        <i/>
        <sz val="10"/>
        <rFont val="Arial"/>
        <family val="2"/>
        <charset val="238"/>
      </rPr>
      <t xml:space="preserve">, kterou jste uvedli </t>
    </r>
    <r>
      <rPr>
        <b/>
        <i/>
        <sz val="10"/>
        <rFont val="Arial"/>
        <family val="2"/>
        <charset val="238"/>
      </rPr>
      <t>alespoň k 1 zvláštnímu parametru</t>
    </r>
    <r>
      <rPr>
        <i/>
        <sz val="10"/>
        <rFont val="Arial"/>
        <family val="2"/>
        <charset val="238"/>
      </rPr>
      <t xml:space="preserve">, bude pro účely </t>
    </r>
    <r>
      <rPr>
        <b/>
        <i/>
        <sz val="10"/>
        <rFont val="Arial"/>
        <family val="2"/>
        <charset val="238"/>
      </rPr>
      <t>získání dílčích bodů v kritériu "Zkušenosti klíčového personálu"</t>
    </r>
    <r>
      <rPr>
        <i/>
        <sz val="10"/>
        <rFont val="Arial"/>
        <family val="2"/>
        <charset val="238"/>
      </rPr>
      <t xml:space="preserve"> zohledněna </t>
    </r>
    <r>
      <rPr>
        <b/>
        <i/>
        <sz val="10"/>
        <rFont val="Arial"/>
        <family val="2"/>
        <charset val="238"/>
      </rPr>
      <t>spokojenost klienta s činností dané osoby</t>
    </r>
    <r>
      <rPr>
        <i/>
        <sz val="10"/>
        <rFont val="Arial"/>
        <family val="2"/>
        <charset val="238"/>
      </rPr>
      <t>.</t>
    </r>
  </si>
  <si>
    <t>klient byl s činností dané osoby:</t>
  </si>
  <si>
    <t>SPOKOJENOST KLIENTA S ČINNOSTÍ DANÉ OSOBY</t>
  </si>
  <si>
    <r>
      <t>"</t>
    </r>
    <r>
      <rPr>
        <b/>
        <i/>
        <sz val="10"/>
        <color theme="1"/>
        <rFont val="Arial"/>
        <family val="2"/>
        <charset val="238"/>
      </rPr>
      <t>předáním a převzetím kompletní stavby</t>
    </r>
    <r>
      <rPr>
        <i/>
        <sz val="10"/>
        <color theme="1"/>
        <rFont val="Arial"/>
        <family val="2"/>
        <charset val="238"/>
      </rPr>
      <t>" se rozumí skutečně předání a převzetí (tedy nikoli pouze technická přejímka, předčasné užívání, uvedení do provozu apod.) kompletní stavby (tedy nikoli pouze její části, sekce nebo stavebního objektu), kterým přechází nebezpečí škody na stavebníka.</t>
    </r>
  </si>
  <si>
    <r>
      <t>"</t>
    </r>
    <r>
      <rPr>
        <b/>
        <i/>
        <sz val="10"/>
        <color theme="1"/>
        <rFont val="Arial"/>
        <family val="2"/>
        <charset val="238"/>
      </rPr>
      <t>BOZP</t>
    </r>
    <r>
      <rPr>
        <i/>
        <sz val="10"/>
        <color theme="1"/>
        <rFont val="Arial"/>
        <family val="2"/>
        <charset val="238"/>
      </rPr>
      <t>" je bezpečnost a ochrana zdraví při práci.</t>
    </r>
  </si>
  <si>
    <r>
      <t>"</t>
    </r>
    <r>
      <rPr>
        <b/>
        <i/>
        <sz val="10"/>
        <color theme="1"/>
        <rFont val="Arial"/>
        <family val="2"/>
        <charset val="238"/>
      </rPr>
      <t>Autorizační zákon</t>
    </r>
    <r>
      <rPr>
        <i/>
        <sz val="10"/>
        <color theme="1"/>
        <rFont val="Arial"/>
        <family val="2"/>
        <charset val="238"/>
      </rPr>
      <t>" je zákon č. 360/1992 Sb., o výkonu povolání autorizovaných architektů a o výkonu povolání autorizovaných inženýrů a techniků činných ve výstavbě (autorizační zákon), ve znění pozdějších předpisů.</t>
    </r>
  </si>
  <si>
    <t>4.1f</t>
  </si>
  <si>
    <r>
      <t xml:space="preserve">Z důvodu usnadnění hodnocení nabídek a posouzení podmínek účasti zadavatel doporučuje, aby dodavatel předložil Dopis nabídky </t>
    </r>
    <r>
      <rPr>
        <b/>
        <i/>
        <sz val="10"/>
        <color theme="1"/>
        <rFont val="Arial"/>
        <family val="2"/>
        <charset val="238"/>
      </rPr>
      <t>ve formátu *.xlsx</t>
    </r>
    <r>
      <rPr>
        <i/>
        <sz val="10"/>
        <color theme="1"/>
        <rFont val="Arial"/>
        <family val="2"/>
        <charset val="238"/>
      </rPr>
      <t>.</t>
    </r>
  </si>
  <si>
    <r>
      <t xml:space="preserve">Dodavatelé musí </t>
    </r>
    <r>
      <rPr>
        <b/>
        <sz val="10"/>
        <color theme="1"/>
        <rFont val="Arial"/>
        <family val="2"/>
        <charset val="238"/>
      </rPr>
      <t>na žádost zadavatele předložit doklad, ze kterého jednoznačně vyplývá uvedená skutečnost</t>
    </r>
    <r>
      <rPr>
        <sz val="10"/>
        <color theme="1"/>
        <rFont val="Arial"/>
        <family val="2"/>
        <charset val="238"/>
      </rPr>
      <t xml:space="preserve">, např. </t>
    </r>
    <r>
      <rPr>
        <b/>
        <sz val="10"/>
        <color theme="1"/>
        <rFont val="Arial"/>
        <family val="2"/>
        <charset val="238"/>
      </rPr>
      <t>smlouvu o společnosti</t>
    </r>
    <r>
      <rPr>
        <sz val="10"/>
        <color theme="1"/>
        <rFont val="Arial"/>
        <family val="2"/>
        <charset val="238"/>
      </rPr>
      <t>.</t>
    </r>
  </si>
  <si>
    <t>Nabídková cena</t>
  </si>
  <si>
    <t>výše odměny za 1 hodinu</t>
  </si>
  <si>
    <t>předpokládaná výše odměny</t>
  </si>
  <si>
    <t>nejnižší hodnotitelná nabídková cena</t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</si>
  <si>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může</t>
    </r>
    <r>
      <rPr>
        <i/>
        <sz val="10"/>
        <color theme="1"/>
        <rFont val="Arial"/>
        <family val="2"/>
        <charset val="238"/>
      </rPr>
      <t xml:space="preserve"> nabídnout </t>
    </r>
    <r>
      <rPr>
        <b/>
        <i/>
        <sz val="10"/>
        <color theme="1"/>
        <rFont val="Arial"/>
        <family val="2"/>
        <charset val="238"/>
      </rPr>
      <t>nižší</t>
    </r>
    <r>
      <rPr>
        <i/>
        <sz val="10"/>
        <color theme="1"/>
        <rFont val="Arial"/>
        <family val="2"/>
        <charset val="238"/>
      </rPr>
      <t xml:space="preserve"> než </t>
    </r>
    <r>
      <rPr>
        <b/>
        <i/>
        <sz val="10"/>
        <color theme="1"/>
        <rFont val="Arial"/>
        <family val="2"/>
        <charset val="238"/>
      </rPr>
      <t>nejnižší hodnotitelnou nabídkovou cenu</t>
    </r>
    <r>
      <rPr>
        <i/>
        <sz val="10"/>
        <color theme="1"/>
        <rFont val="Arial"/>
        <family val="2"/>
        <charset val="238"/>
      </rPr>
      <t xml:space="preserve"> s důsledky popsanými v zadávací dokumentaci.</t>
    </r>
  </si>
  <si>
    <r>
      <t xml:space="preserve">Všechny částky jsou uvedeny </t>
    </r>
    <r>
      <rPr>
        <b/>
        <i/>
        <sz val="10"/>
        <color theme="1"/>
        <rFont val="Arial"/>
        <family val="2"/>
        <charset val="238"/>
      </rPr>
      <t>v celých Kč bez DPH</t>
    </r>
    <r>
      <rPr>
        <i/>
        <sz val="10"/>
        <color theme="1"/>
        <rFont val="Arial"/>
        <family val="2"/>
        <charset val="238"/>
      </rPr>
      <t>.</t>
    </r>
  </si>
  <si>
    <t>2.1b</t>
  </si>
  <si>
    <t>2.1a</t>
  </si>
  <si>
    <t>elektrotechnická zařízení</t>
  </si>
  <si>
    <t>je odborným garantem odpovědným za výkon základních a doplňkových povinností podle Smlouvy v rozsahu své oblasti</t>
  </si>
  <si>
    <r>
      <t xml:space="preserve">
daná osoba se </t>
    </r>
    <r>
      <rPr>
        <b/>
        <sz val="10"/>
        <rFont val="Arial"/>
        <family val="2"/>
        <charset val="238"/>
      </rPr>
      <t>rozhodujícím způsobem přímo podílela</t>
    </r>
    <r>
      <rPr>
        <sz val="10"/>
        <rFont val="Arial"/>
        <family val="2"/>
        <charset val="238"/>
      </rPr>
      <t xml:space="preserve"> na činnostech podle stanoveného zvláštního parametru
</t>
    </r>
  </si>
  <si>
    <t>3.3a</t>
  </si>
  <si>
    <t>3.3b</t>
  </si>
  <si>
    <t>4.1g</t>
  </si>
  <si>
    <t>předpokládaný počet hodin</t>
  </si>
  <si>
    <r>
      <t xml:space="preserve">
činnosti byly dokončeny v průběhu </t>
    </r>
    <r>
      <rPr>
        <b/>
        <sz val="10"/>
        <color theme="1"/>
        <rFont val="Arial"/>
        <family val="2"/>
        <charset val="238"/>
      </rPr>
      <t>10 let</t>
    </r>
    <r>
      <rPr>
        <sz val="10"/>
        <color theme="1"/>
        <rFont val="Arial"/>
        <family val="2"/>
        <charset val="238"/>
      </rPr>
      <t xml:space="preserve"> před zahájením řízení, nebo po zahájení řízení, a to alespoň v rozsahu stanoveného zvláštního parametru; v tomto období muselo dojít k </t>
    </r>
    <r>
      <rPr>
        <b/>
        <sz val="10"/>
        <color theme="1"/>
        <rFont val="Arial"/>
        <family val="2"/>
        <charset val="238"/>
      </rPr>
      <t>předání a převzetí kompletní stavby</t>
    </r>
    <r>
      <rPr>
        <sz val="10"/>
        <color theme="1"/>
        <rFont val="Arial"/>
        <family val="2"/>
        <charset val="238"/>
      </rPr>
      <t>, která byla předmětem spravované stavební zakázky</t>
    </r>
    <r>
      <rPr>
        <b/>
        <sz val="10"/>
        <color theme="1"/>
        <rFont val="Arial"/>
        <family val="2"/>
        <charset val="238"/>
      </rPr>
      <t xml:space="preserve">
</t>
    </r>
  </si>
  <si>
    <r>
      <t xml:space="preserve">Podrobnosti ohledně odměny za Služby jsou stanoveny v </t>
    </r>
    <r>
      <rPr>
        <b/>
        <i/>
        <sz val="10"/>
        <color theme="1"/>
        <rFont val="Arial"/>
        <family val="2"/>
        <charset val="238"/>
      </rPr>
      <t>Příloze 3 [Odměna a platba]</t>
    </r>
    <r>
      <rPr>
        <i/>
        <sz val="10"/>
        <color theme="1"/>
        <rFont val="Arial"/>
        <family val="2"/>
        <charset val="238"/>
      </rPr>
      <t>.</t>
    </r>
  </si>
  <si>
    <r>
      <rPr>
        <b/>
        <i/>
        <sz val="10"/>
        <color theme="1"/>
        <rFont val="Arial"/>
        <family val="2"/>
        <charset val="238"/>
      </rPr>
      <t>Nabídková cena</t>
    </r>
    <r>
      <rPr>
        <i/>
        <sz val="10"/>
        <color theme="1"/>
        <rFont val="Arial"/>
        <family val="2"/>
        <charset val="238"/>
      </rPr>
      <t xml:space="preserve"> se vypočte </t>
    </r>
    <r>
      <rPr>
        <b/>
        <i/>
        <sz val="10"/>
        <color theme="1"/>
        <rFont val="Arial"/>
        <family val="2"/>
        <charset val="238"/>
      </rPr>
      <t>automaticky</t>
    </r>
    <r>
      <rPr>
        <i/>
        <sz val="10"/>
        <color theme="1"/>
        <rFont val="Arial"/>
        <family val="2"/>
        <charset val="238"/>
      </rPr>
      <t xml:space="preserve"> jako </t>
    </r>
    <r>
      <rPr>
        <b/>
        <i/>
        <sz val="10"/>
        <color theme="1"/>
        <rFont val="Arial"/>
        <family val="2"/>
        <charset val="238"/>
      </rPr>
      <t>součet:</t>
    </r>
  </si>
  <si>
    <r>
      <t xml:space="preserve">▪ </t>
    </r>
    <r>
      <rPr>
        <b/>
        <i/>
        <sz val="10"/>
        <color theme="1"/>
        <rFont val="Arial"/>
        <family val="2"/>
        <charset val="238"/>
      </rPr>
      <t>předpokládané výše odměny</t>
    </r>
    <r>
      <rPr>
        <i/>
        <sz val="10"/>
        <color theme="1"/>
        <rFont val="Arial"/>
        <family val="2"/>
        <charset val="238"/>
      </rPr>
      <t xml:space="preserve"> za výkon </t>
    </r>
    <r>
      <rPr>
        <b/>
        <i/>
        <sz val="10"/>
        <color theme="1"/>
        <rFont val="Arial"/>
        <family val="2"/>
        <charset val="238"/>
      </rPr>
      <t>základních povinností</t>
    </r>
    <r>
      <rPr>
        <i/>
        <sz val="10"/>
        <color theme="1"/>
        <rFont val="Arial"/>
        <family val="2"/>
        <charset val="238"/>
      </rPr>
      <t xml:space="preserve"> ve fázi 1 [Projektování a realizace] </t>
    </r>
    <r>
      <rPr>
        <b/>
        <i/>
        <sz val="10"/>
        <color theme="1"/>
        <rFont val="Arial"/>
        <family val="2"/>
        <charset val="238"/>
      </rPr>
      <t>před datem zahájení stavebních prací</t>
    </r>
    <r>
      <rPr>
        <i/>
        <sz val="10"/>
        <color theme="1"/>
        <rFont val="Arial"/>
        <family val="2"/>
        <charset val="238"/>
      </rPr>
      <t xml:space="preserve"> (kdy bude probíhat zejména projektová a inženýrská činnost) na základě </t>
    </r>
    <r>
      <rPr>
        <b/>
        <i/>
        <sz val="10"/>
        <color theme="1"/>
        <rFont val="Arial"/>
        <family val="2"/>
        <charset val="238"/>
      </rPr>
      <t>hodinové sazby</t>
    </r>
    <r>
      <rPr>
        <i/>
        <sz val="10"/>
        <color theme="1"/>
        <rFont val="Arial"/>
        <family val="2"/>
        <charset val="238"/>
      </rPr>
      <t>;</t>
    </r>
  </si>
  <si>
    <r>
      <t xml:space="preserve">▪ </t>
    </r>
    <r>
      <rPr>
        <b/>
        <i/>
        <sz val="10"/>
        <color theme="1"/>
        <rFont val="Arial"/>
        <family val="2"/>
        <charset val="238"/>
      </rPr>
      <t>předpokládané výše odměny</t>
    </r>
    <r>
      <rPr>
        <i/>
        <sz val="10"/>
        <color theme="1"/>
        <rFont val="Arial"/>
        <family val="2"/>
        <charset val="238"/>
      </rPr>
      <t xml:space="preserve"> za výkon </t>
    </r>
    <r>
      <rPr>
        <b/>
        <i/>
        <sz val="10"/>
        <color theme="1"/>
        <rFont val="Arial"/>
        <family val="2"/>
        <charset val="238"/>
      </rPr>
      <t>doplňkových povinností</t>
    </r>
    <r>
      <rPr>
        <i/>
        <sz val="10"/>
        <color theme="1"/>
        <rFont val="Arial"/>
        <family val="2"/>
        <charset val="238"/>
      </rPr>
      <t xml:space="preserve"> ve fázích 0 [Příprava], 1 [Projektování a realizace] a 2 [Záruční doba] na základě </t>
    </r>
    <r>
      <rPr>
        <b/>
        <i/>
        <sz val="10"/>
        <color theme="1"/>
        <rFont val="Arial"/>
        <family val="2"/>
        <charset val="238"/>
      </rPr>
      <t>hodinové sazby.</t>
    </r>
  </si>
  <si>
    <r>
      <t xml:space="preserve">
daná osoba se </t>
    </r>
    <r>
      <rPr>
        <b/>
        <sz val="10"/>
        <rFont val="Arial"/>
        <family val="2"/>
        <charset val="238"/>
      </rPr>
      <t>rozhodujícím způsobem přímo podílela</t>
    </r>
    <r>
      <rPr>
        <sz val="10"/>
        <rFont val="Arial"/>
        <family val="2"/>
        <charset val="238"/>
      </rPr>
      <t xml:space="preserve"> na činnostech podle stanoveného zvláštního parametru, a to alespoň po dobu </t>
    </r>
    <r>
      <rPr>
        <b/>
        <sz val="10"/>
        <rFont val="Arial"/>
        <family val="2"/>
        <charset val="238"/>
      </rPr>
      <t>50 % doby</t>
    </r>
    <r>
      <rPr>
        <sz val="10"/>
        <rFont val="Arial"/>
        <family val="2"/>
        <charset val="238"/>
      </rPr>
      <t xml:space="preserve"> realizace dotčené stavební zakázky
</t>
    </r>
  </si>
  <si>
    <r>
      <t xml:space="preserve">
činnosti byly dokončeny v průběhu </t>
    </r>
    <r>
      <rPr>
        <b/>
        <sz val="10"/>
        <color theme="1"/>
        <rFont val="Arial"/>
        <family val="2"/>
        <charset val="238"/>
      </rPr>
      <t>10 let</t>
    </r>
    <r>
      <rPr>
        <sz val="10"/>
        <color theme="1"/>
        <rFont val="Arial"/>
        <family val="2"/>
        <charset val="238"/>
      </rPr>
      <t xml:space="preserve"> před zahájením řízení, nebo po zahájení řízení, a to alespoň v rozsahu stanoveného zvláštního parametru; v tomto období muselo dojít k </t>
    </r>
    <r>
      <rPr>
        <b/>
        <sz val="10"/>
        <color theme="1"/>
        <rFont val="Arial"/>
        <family val="2"/>
        <charset val="238"/>
      </rPr>
      <t>předání a převzetí kompletní stavby</t>
    </r>
    <r>
      <rPr>
        <sz val="10"/>
        <color theme="1"/>
        <rFont val="Arial"/>
        <family val="2"/>
        <charset val="238"/>
      </rPr>
      <t>, která byla předmětem dotčené stavební zakázky</t>
    </r>
    <r>
      <rPr>
        <b/>
        <sz val="10"/>
        <color theme="1"/>
        <rFont val="Arial"/>
        <family val="2"/>
        <charset val="238"/>
      </rPr>
      <t xml:space="preserve">
</t>
    </r>
  </si>
  <si>
    <r>
      <t xml:space="preserve">
byla dokončena v průběhu</t>
    </r>
    <r>
      <rPr>
        <b/>
        <sz val="10"/>
        <rFont val="Arial"/>
        <family val="2"/>
        <charset val="238"/>
      </rPr>
      <t xml:space="preserve"> 5 let</t>
    </r>
    <r>
      <rPr>
        <sz val="10"/>
        <rFont val="Arial"/>
        <family val="2"/>
        <charset val="238"/>
      </rPr>
      <t xml:space="preserve"> před zahájením řízení, nebo po zahájení řízení, a to alespoň v rozsahu stanoveného zvláštního parametru; v tomto období muselo dojít k </t>
    </r>
    <r>
      <rPr>
        <b/>
        <sz val="10"/>
        <rFont val="Arial"/>
        <family val="2"/>
        <charset val="238"/>
      </rPr>
      <t>předání a převzetí kompletní stavby</t>
    </r>
    <r>
      <rPr>
        <sz val="10"/>
        <rFont val="Arial"/>
        <family val="2"/>
        <charset val="238"/>
      </rPr>
      <t xml:space="preserve">, která byla předmětem dotčené stavební zakázky
</t>
    </r>
  </si>
  <si>
    <r>
      <t xml:space="preserve">Podrobnosti ohledně povinností v jednotlivých fázích jsou stanoveny v </t>
    </r>
    <r>
      <rPr>
        <b/>
        <i/>
        <sz val="10"/>
        <color theme="1"/>
        <rFont val="Arial"/>
        <family val="2"/>
        <charset val="238"/>
      </rPr>
      <t>Příloze 1 [Rozsah služeb]</t>
    </r>
    <r>
      <rPr>
        <i/>
        <sz val="10"/>
        <color theme="1"/>
        <rFont val="Arial"/>
        <family val="2"/>
        <charset val="238"/>
      </rPr>
      <t>.</t>
    </r>
  </si>
  <si>
    <r>
      <t xml:space="preserve">
</t>
    </r>
    <r>
      <rPr>
        <b/>
        <sz val="10"/>
        <color theme="1"/>
        <rFont val="Arial"/>
        <family val="2"/>
        <charset val="238"/>
      </rPr>
      <t>Správu stavební zakázky</t>
    </r>
    <r>
      <rPr>
        <sz val="10"/>
        <color theme="1"/>
        <rFont val="Arial"/>
        <family val="2"/>
        <charset val="238"/>
      </rPr>
      <t xml:space="preserve">, přičemž:
▪ smlouva na spravovanou zakázku byla uzavřena na základě
  </t>
    </r>
    <r>
      <rPr>
        <b/>
        <sz val="10"/>
        <color theme="1"/>
        <rFont val="Arial"/>
        <family val="2"/>
        <charset val="238"/>
      </rPr>
      <t>smluvního standardu FIDIC P&amp;DB</t>
    </r>
    <r>
      <rPr>
        <sz val="10"/>
        <color theme="1"/>
        <rFont val="Arial"/>
        <family val="2"/>
        <charset val="238"/>
      </rPr>
      <t xml:space="preserve"> (Žlutá kniha)
</t>
    </r>
    <r>
      <rPr>
        <b/>
        <i/>
        <sz val="10"/>
        <color theme="1"/>
        <rFont val="Arial"/>
        <family val="2"/>
        <charset val="238"/>
      </rPr>
      <t>[Nemůžete uvést zkušenost uvedenou u parametru řady 3.3x.]</t>
    </r>
    <r>
      <rPr>
        <sz val="10"/>
        <color theme="1"/>
        <rFont val="Arial"/>
        <family val="2"/>
        <charset val="238"/>
      </rPr>
      <t xml:space="preserve">
</t>
    </r>
  </si>
  <si>
    <r>
      <t xml:space="preserve">
</t>
    </r>
    <r>
      <rPr>
        <b/>
        <sz val="10"/>
        <color theme="1"/>
        <rFont val="Arial"/>
        <family val="2"/>
        <charset val="238"/>
      </rPr>
      <t>Správu stavební zakázky</t>
    </r>
    <r>
      <rPr>
        <sz val="10"/>
        <color theme="1"/>
        <rFont val="Arial"/>
        <family val="2"/>
        <charset val="238"/>
      </rPr>
      <t xml:space="preserve">, přičemž:
▪ smlouva na spravovanou zakázku byla uzavřena na základě
  </t>
    </r>
    <r>
      <rPr>
        <b/>
        <sz val="10"/>
        <color theme="1"/>
        <rFont val="Arial"/>
        <family val="2"/>
        <charset val="238"/>
      </rPr>
      <t>smluvního standardu</t>
    </r>
    <r>
      <rPr>
        <sz val="10"/>
        <color theme="1"/>
        <rFont val="Arial"/>
        <family val="2"/>
        <charset val="238"/>
      </rPr>
      <t xml:space="preserve">:
  (a) </t>
    </r>
    <r>
      <rPr>
        <b/>
        <sz val="10"/>
        <color theme="1"/>
        <rFont val="Arial"/>
        <family val="2"/>
        <charset val="238"/>
      </rPr>
      <t>FIDIC P&amp;DB</t>
    </r>
    <r>
      <rPr>
        <sz val="10"/>
        <color theme="1"/>
        <rFont val="Arial"/>
        <family val="2"/>
        <charset val="238"/>
      </rPr>
      <t xml:space="preserve"> (Žlutá kniha); nebo
  (b) </t>
    </r>
    <r>
      <rPr>
        <b/>
        <sz val="10"/>
        <color theme="1"/>
        <rFont val="Arial"/>
        <family val="2"/>
        <charset val="238"/>
      </rPr>
      <t>FIDIC CONS</t>
    </r>
    <r>
      <rPr>
        <sz val="10"/>
        <color theme="1"/>
        <rFont val="Arial"/>
        <family val="2"/>
        <charset val="238"/>
      </rPr>
      <t xml:space="preserve"> (Červená kniha); nebo
  (c) </t>
    </r>
    <r>
      <rPr>
        <b/>
        <sz val="10"/>
        <color theme="1"/>
        <rFont val="Arial"/>
        <family val="2"/>
        <charset val="238"/>
      </rPr>
      <t>Český smluvní standard</t>
    </r>
    <r>
      <rPr>
        <sz val="10"/>
        <color theme="1"/>
        <rFont val="Arial"/>
        <family val="2"/>
        <charset val="238"/>
      </rPr>
      <t xml:space="preserve">
</t>
    </r>
    <r>
      <rPr>
        <b/>
        <i/>
        <sz val="10"/>
        <color theme="1"/>
        <rFont val="Arial"/>
        <family val="2"/>
        <charset val="238"/>
      </rPr>
      <t>[Nemůžete uvést zkušenost uvedenou u parametru řady 3.2x.]</t>
    </r>
    <r>
      <rPr>
        <sz val="10"/>
        <color theme="1"/>
        <rFont val="Arial"/>
        <family val="2"/>
        <charset val="238"/>
      </rPr>
      <t xml:space="preserve">
</t>
    </r>
  </si>
  <si>
    <t>Sportovní hala Boskovice – Správce stavby</t>
  </si>
  <si>
    <t>inženýrská geologie</t>
  </si>
  <si>
    <t>měření a regulace</t>
  </si>
  <si>
    <t>nakládání se srážkovými vodami a odvodnění</t>
  </si>
  <si>
    <t>pozemní komunikace</t>
  </si>
  <si>
    <t>audiovizuální technika</t>
  </si>
  <si>
    <t>energetická náročnost budov</t>
  </si>
  <si>
    <r>
      <t xml:space="preserve">
je držitelem osvědčení o autorizaci podle Autorizačního zákona pro obor </t>
    </r>
    <r>
      <rPr>
        <b/>
        <sz val="10"/>
        <color theme="1"/>
        <rFont val="Arial"/>
        <family val="2"/>
        <charset val="238"/>
      </rPr>
      <t>pozemní stavby</t>
    </r>
    <r>
      <rPr>
        <sz val="10"/>
        <color theme="1"/>
        <rFont val="Arial"/>
        <family val="2"/>
        <charset val="238"/>
      </rPr>
      <t xml:space="preserve"> nebo jiného obdobného dokladu vydaného podle právního řádu státu odlišného od České republiky
</t>
    </r>
  </si>
  <si>
    <t>měsíční paušální sazba</t>
  </si>
  <si>
    <t>MĚSIČNÍ PAUŠÁLNÍ SAZBA (ZÁKLADNÍ POVINNOSTI)</t>
  </si>
  <si>
    <t>předpokládaný počet měsíců</t>
  </si>
  <si>
    <r>
      <t>▪</t>
    </r>
    <r>
      <rPr>
        <b/>
        <i/>
        <sz val="10"/>
        <color theme="1"/>
        <rFont val="Arial"/>
        <family val="2"/>
        <charset val="238"/>
      </rPr>
      <t xml:space="preserve"> předpokládané výše odměny </t>
    </r>
    <r>
      <rPr>
        <i/>
        <sz val="10"/>
        <color theme="1"/>
        <rFont val="Arial"/>
        <family val="2"/>
        <charset val="238"/>
      </rPr>
      <t xml:space="preserve">za výkon </t>
    </r>
    <r>
      <rPr>
        <b/>
        <i/>
        <sz val="10"/>
        <color theme="1"/>
        <rFont val="Arial"/>
        <family val="2"/>
        <charset val="238"/>
      </rPr>
      <t>základních povinností</t>
    </r>
    <r>
      <rPr>
        <i/>
        <sz val="10"/>
        <color theme="1"/>
        <rFont val="Arial"/>
        <family val="2"/>
        <charset val="238"/>
      </rPr>
      <t xml:space="preserve"> ve fázi 1 [Projektování a realizace] </t>
    </r>
    <r>
      <rPr>
        <b/>
        <i/>
        <sz val="10"/>
        <color theme="1"/>
        <rFont val="Arial"/>
        <family val="2"/>
        <charset val="238"/>
      </rPr>
      <t>od data zahájení stavebních prací</t>
    </r>
    <r>
      <rPr>
        <i/>
        <sz val="10"/>
        <color theme="1"/>
        <rFont val="Arial"/>
        <family val="2"/>
        <charset val="238"/>
      </rPr>
      <t xml:space="preserve"> na základě </t>
    </r>
    <r>
      <rPr>
        <b/>
        <i/>
        <sz val="10"/>
        <color theme="1"/>
        <rFont val="Arial"/>
        <family val="2"/>
        <charset val="238"/>
      </rPr>
      <t>měsíční paušální sazby</t>
    </r>
    <r>
      <rPr>
        <i/>
        <sz val="10"/>
        <color theme="1"/>
        <rFont val="Arial"/>
        <family val="2"/>
        <charset val="238"/>
      </rPr>
      <t>;</t>
    </r>
  </si>
  <si>
    <t>Expert na přípravu požadavků objednatele</t>
  </si>
  <si>
    <t>předpokládané náklady Realizace
(Kč bez DPH)
--
rozsah činnosti dané osoby
(hodiny)</t>
  </si>
  <si>
    <r>
      <t>"</t>
    </r>
    <r>
      <rPr>
        <b/>
        <i/>
        <sz val="10"/>
        <color theme="1"/>
        <rFont val="Arial"/>
        <family val="2"/>
        <charset val="238"/>
      </rPr>
      <t>Relevantní budova</t>
    </r>
    <r>
      <rPr>
        <i/>
        <sz val="10"/>
        <color theme="1"/>
        <rFont val="Arial"/>
        <family val="2"/>
        <charset val="238"/>
      </rPr>
      <t>" je jakákoli stavba spadající podle CZ-CC do sekce „1 Budovy“, s výjimkou skupiny „127 Budovy nebytové ostatní“.</t>
    </r>
  </si>
  <si>
    <t>příprava Požadavků objednatele</t>
  </si>
  <si>
    <t xml:space="preserve">Zadavatel vyzve dodavatele, jehož nabídka byla vyhodnocena jako ekonomicky nejvýhodnější, aby předložil následující:
</t>
  </si>
  <si>
    <t xml:space="preserve">Zadavatel může požádat dodavatele, jehož nabídka byla vyhodnocena jako ekonomicky nejvýhodnější, aby předložil následující:
</t>
  </si>
  <si>
    <r>
      <rPr>
        <b/>
        <sz val="10"/>
        <color theme="1"/>
        <rFont val="Arial"/>
        <family val="2"/>
        <charset val="238"/>
      </rPr>
      <t>kalkulace Nabídkové ceny</t>
    </r>
    <r>
      <rPr>
        <sz val="10"/>
        <color theme="1"/>
        <rFont val="Arial"/>
        <family val="2"/>
        <charset val="238"/>
      </rPr>
      <t xml:space="preserve"> obsahující rozpad každé paušální nebo hodinové sazby zahrnující stručný popis a výši uvažovaných nákladů a výši uvažovaného zisku
</t>
    </r>
  </si>
  <si>
    <r>
      <t xml:space="preserve">
činnosti byly dokončeny v průběhu </t>
    </r>
    <r>
      <rPr>
        <b/>
        <sz val="10"/>
        <color theme="1"/>
        <rFont val="Arial"/>
        <family val="2"/>
        <charset val="238"/>
      </rPr>
      <t>10 let</t>
    </r>
    <r>
      <rPr>
        <sz val="10"/>
        <color theme="1"/>
        <rFont val="Arial"/>
        <family val="2"/>
        <charset val="238"/>
      </rPr>
      <t xml:space="preserve"> před zahájením řízení, nebo po zahájení řízení, a to alespoň v rozsahu stanoveného zvláštního parametru; v tomto období muselo dojít k </t>
    </r>
    <r>
      <rPr>
        <b/>
        <sz val="10"/>
        <color theme="1"/>
        <rFont val="Arial"/>
        <family val="2"/>
        <charset val="238"/>
      </rPr>
      <t>předání a převzetí Požadavků objednatele</t>
    </r>
    <r>
      <rPr>
        <sz val="10"/>
        <color theme="1"/>
        <rFont val="Arial"/>
        <family val="2"/>
        <charset val="238"/>
      </rPr>
      <t xml:space="preserve">, kterých se zkušenost týkala
</t>
    </r>
  </si>
  <si>
    <r>
      <t xml:space="preserve">Ke </t>
    </r>
    <r>
      <rPr>
        <b/>
        <i/>
        <sz val="10"/>
        <color theme="1"/>
        <rFont val="Arial"/>
        <family val="2"/>
        <charset val="238"/>
      </rPr>
      <t>shodným parametrům</t>
    </r>
    <r>
      <rPr>
        <i/>
        <sz val="10"/>
        <color theme="1"/>
        <rFont val="Arial"/>
        <family val="2"/>
        <charset val="238"/>
      </rPr>
      <t xml:space="preserve"> (mají </t>
    </r>
    <r>
      <rPr>
        <b/>
        <i/>
        <sz val="10"/>
        <color theme="1"/>
        <rFont val="Arial"/>
        <family val="2"/>
        <charset val="238"/>
      </rPr>
      <t>shodné druhé č.</t>
    </r>
    <r>
      <rPr>
        <i/>
        <sz val="10"/>
        <color theme="1"/>
        <rFont val="Arial"/>
        <family val="2"/>
        <charset val="238"/>
      </rPr>
      <t xml:space="preserve">) nebo parametrům, u kterých je to </t>
    </r>
    <r>
      <rPr>
        <b/>
        <i/>
        <sz val="10"/>
        <color theme="1"/>
        <rFont val="Arial"/>
        <family val="2"/>
        <charset val="238"/>
      </rPr>
      <t>výslovně uvedeno</t>
    </r>
    <r>
      <rPr>
        <i/>
        <sz val="10"/>
        <color theme="1"/>
        <rFont val="Arial"/>
        <family val="2"/>
        <charset val="238"/>
      </rPr>
      <t xml:space="preserve">, </t>
    </r>
    <r>
      <rPr>
        <b/>
        <i/>
        <sz val="10"/>
        <color theme="1"/>
        <rFont val="Arial"/>
        <family val="2"/>
        <charset val="238"/>
      </rPr>
      <t>nesmíte uvést zkušenost týkající shodné Realizace</t>
    </r>
    <r>
      <rPr>
        <i/>
        <sz val="10"/>
        <color theme="1"/>
        <rFont val="Arial"/>
        <family val="2"/>
        <charset val="238"/>
      </rPr>
      <t>.</t>
    </r>
  </si>
  <si>
    <r>
      <t xml:space="preserve">Musíte uvést </t>
    </r>
    <r>
      <rPr>
        <b/>
        <i/>
        <sz val="10"/>
        <color theme="1"/>
        <rFont val="Arial"/>
        <family val="2"/>
        <charset val="238"/>
      </rPr>
      <t>hodinovou sazbu</t>
    </r>
    <r>
      <rPr>
        <i/>
        <sz val="10"/>
        <color theme="1"/>
        <rFont val="Arial"/>
        <family val="2"/>
        <charset val="238"/>
      </rPr>
      <t xml:space="preserve"> za výkon </t>
    </r>
    <r>
      <rPr>
        <b/>
        <i/>
        <sz val="10"/>
        <color theme="1"/>
        <rFont val="Arial"/>
        <family val="2"/>
        <charset val="238"/>
      </rPr>
      <t>základních povinností od data zahájení stavebních prací</t>
    </r>
    <r>
      <rPr>
        <i/>
        <sz val="10"/>
        <color theme="1"/>
        <rFont val="Arial"/>
        <family val="2"/>
        <charset val="238"/>
      </rPr>
      <t xml:space="preserve"> podle Přílohy 1 [Rozsah služeb].</t>
    </r>
  </si>
  <si>
    <r>
      <t xml:space="preserve">Musíte uvést </t>
    </r>
    <r>
      <rPr>
        <b/>
        <i/>
        <sz val="10"/>
        <color theme="1"/>
        <rFont val="Arial"/>
        <family val="2"/>
        <charset val="238"/>
      </rPr>
      <t>hodinovou sazbu</t>
    </r>
    <r>
      <rPr>
        <i/>
        <sz val="10"/>
        <color theme="1"/>
        <rFont val="Arial"/>
        <family val="2"/>
        <charset val="238"/>
      </rPr>
      <t xml:space="preserve"> za výkon </t>
    </r>
    <r>
      <rPr>
        <b/>
        <i/>
        <sz val="10"/>
        <color theme="1"/>
        <rFont val="Arial"/>
        <family val="2"/>
        <charset val="238"/>
      </rPr>
      <t>základních povinností před datem zahájení stavebních prací</t>
    </r>
    <r>
      <rPr>
        <i/>
        <sz val="10"/>
        <color theme="1"/>
        <rFont val="Arial"/>
        <family val="2"/>
        <charset val="238"/>
      </rPr>
      <t xml:space="preserve"> a </t>
    </r>
    <r>
      <rPr>
        <b/>
        <i/>
        <sz val="10"/>
        <color theme="1"/>
        <rFont val="Arial"/>
        <family val="2"/>
        <charset val="238"/>
      </rPr>
      <t>doplňkových povinností</t>
    </r>
    <r>
      <rPr>
        <i/>
        <sz val="10"/>
        <color theme="1"/>
        <rFont val="Arial"/>
        <family val="2"/>
        <charset val="238"/>
      </rPr>
      <t xml:space="preserve"> podle Přílohy 1 [Rozsah služeb].</t>
    </r>
  </si>
  <si>
    <r>
      <t xml:space="preserve">Předpokládané počty měsíců a hodin byly stanoveny na základě odhadu zadavatele/Objednatele pouze </t>
    </r>
    <r>
      <rPr>
        <b/>
        <i/>
        <sz val="10"/>
        <color theme="1"/>
        <rFont val="Arial"/>
        <family val="2"/>
        <charset val="238"/>
      </rPr>
      <t>pro účely výpočtu nabídkové ceny.</t>
    </r>
  </si>
  <si>
    <t>3.1d</t>
  </si>
  <si>
    <t>3.1e</t>
  </si>
  <si>
    <t>2.1c</t>
  </si>
  <si>
    <r>
      <rPr>
        <b/>
        <i/>
        <sz val="10"/>
        <color theme="1"/>
        <rFont val="Arial"/>
        <family val="2"/>
        <charset val="238"/>
      </rPr>
      <t>Realizace</t>
    </r>
    <r>
      <rPr>
        <i/>
        <sz val="10"/>
        <color theme="1"/>
        <rFont val="Arial"/>
        <family val="2"/>
        <charset val="238"/>
      </rPr>
      <t xml:space="preserve"> spolu jednoznačně souvisejících </t>
    </r>
    <r>
      <rPr>
        <b/>
        <i/>
        <sz val="10"/>
        <color theme="1"/>
        <rFont val="Arial"/>
        <family val="2"/>
        <charset val="238"/>
      </rPr>
      <t>částí jedné stavby</t>
    </r>
    <r>
      <rPr>
        <i/>
        <sz val="10"/>
        <color theme="1"/>
        <rFont val="Arial"/>
        <family val="2"/>
        <charset val="238"/>
      </rPr>
      <t xml:space="preserve">, prováděné v časové souvislosti zpravidla na základě jedné projektové dokumentace, </t>
    </r>
    <r>
      <rPr>
        <b/>
        <i/>
        <sz val="10"/>
        <color theme="1"/>
        <rFont val="Arial"/>
        <family val="2"/>
        <charset val="238"/>
      </rPr>
      <t>nelze pro účely referencí a zkušeností považovat za samostatné Realizace</t>
    </r>
    <r>
      <rPr>
        <i/>
        <sz val="10"/>
        <color theme="1"/>
        <rFont val="Arial"/>
        <family val="2"/>
        <charset val="238"/>
      </rPr>
      <t>.</t>
    </r>
  </si>
  <si>
    <t>nákladový dozor</t>
  </si>
  <si>
    <r>
      <rPr>
        <b/>
        <sz val="10"/>
        <rFont val="Arial"/>
        <family val="2"/>
        <charset val="238"/>
      </rPr>
      <t xml:space="preserve">
Správu stavební zakázky</t>
    </r>
    <r>
      <rPr>
        <sz val="10"/>
        <rFont val="Arial"/>
        <family val="2"/>
        <charset val="238"/>
      </rPr>
      <t xml:space="preserve">, přičemž:
▪ předmět stavební zakázky zahrnoval Realizaci </t>
    </r>
    <r>
      <rPr>
        <b/>
        <sz val="10"/>
        <rFont val="Arial"/>
        <family val="2"/>
        <charset val="238"/>
      </rPr>
      <t>Relevantní budovy</t>
    </r>
    <r>
      <rPr>
        <sz val="10"/>
        <rFont val="Arial"/>
        <family val="2"/>
        <charset val="238"/>
      </rPr>
      <t xml:space="preserve">;
▪ konečná cena dotčené Realizace byla alespoň </t>
    </r>
    <r>
      <rPr>
        <b/>
        <sz val="10"/>
        <rFont val="Arial"/>
        <family val="2"/>
        <charset val="238"/>
      </rPr>
      <t>100 mil. Kč bez DPH</t>
    </r>
    <r>
      <rPr>
        <sz val="10"/>
        <rFont val="Arial"/>
        <family val="2"/>
        <charset val="238"/>
      </rPr>
      <t xml:space="preserve">
</t>
    </r>
  </si>
  <si>
    <r>
      <rPr>
        <b/>
        <sz val="10"/>
        <rFont val="Arial"/>
        <family val="2"/>
        <charset val="238"/>
      </rPr>
      <t xml:space="preserve">
dozor kvality</t>
    </r>
    <r>
      <rPr>
        <sz val="10"/>
        <rFont val="Arial"/>
        <family val="2"/>
        <charset val="238"/>
      </rPr>
      <t xml:space="preserve"> prováděných prací a </t>
    </r>
    <r>
      <rPr>
        <b/>
        <sz val="10"/>
        <rFont val="Arial"/>
        <family val="2"/>
        <charset val="238"/>
      </rPr>
      <t>Stálý technický dozor</t>
    </r>
    <r>
      <rPr>
        <sz val="10"/>
        <rFont val="Arial"/>
        <family val="2"/>
        <charset val="238"/>
      </rPr>
      <t xml:space="preserve"> stavební zakázky včetně souvisejících úkonů spojených </t>
    </r>
    <r>
      <rPr>
        <b/>
        <sz val="10"/>
        <rFont val="Arial"/>
        <family val="2"/>
        <charset val="238"/>
      </rPr>
      <t>s předáním a převzetím kompletní stavby</t>
    </r>
    <r>
      <rPr>
        <sz val="10"/>
        <rFont val="Arial"/>
        <family val="2"/>
        <charset val="238"/>
      </rPr>
      <t xml:space="preserve">, přičemž:
▪ předmět stavební zakázky zahrnoval Realizaci </t>
    </r>
    <r>
      <rPr>
        <b/>
        <sz val="10"/>
        <rFont val="Arial"/>
        <family val="2"/>
        <charset val="238"/>
      </rPr>
      <t>Relevantní budovy</t>
    </r>
    <r>
      <rPr>
        <sz val="10"/>
        <rFont val="Arial"/>
        <family val="2"/>
        <charset val="238"/>
      </rPr>
      <t xml:space="preserve">;
▪ konečná cena Realizace byla alespoň </t>
    </r>
    <r>
      <rPr>
        <b/>
        <sz val="10"/>
        <rFont val="Arial"/>
        <family val="2"/>
        <charset val="238"/>
      </rPr>
      <t>100 mil. Kč bez DPH</t>
    </r>
    <r>
      <rPr>
        <sz val="10"/>
        <rFont val="Arial"/>
        <family val="2"/>
        <charset val="238"/>
      </rPr>
      <t xml:space="preserve">
</t>
    </r>
  </si>
  <si>
    <r>
      <rPr>
        <b/>
        <sz val="10"/>
        <rFont val="Arial"/>
        <family val="2"/>
        <charset val="238"/>
      </rPr>
      <t xml:space="preserve">
Správu stavební zakázky</t>
    </r>
    <r>
      <rPr>
        <sz val="10"/>
        <rFont val="Arial"/>
        <family val="2"/>
        <charset val="238"/>
      </rPr>
      <t xml:space="preserve"> včetně souvisejících úkonů spojených </t>
    </r>
    <r>
      <rPr>
        <b/>
        <sz val="10"/>
        <rFont val="Arial"/>
        <family val="2"/>
        <charset val="238"/>
      </rPr>
      <t>s předáním a převzetím kompletní stavby</t>
    </r>
    <r>
      <rPr>
        <sz val="10"/>
        <rFont val="Arial"/>
        <family val="2"/>
        <charset val="238"/>
      </rPr>
      <t xml:space="preserve">, přičemž:
▪ předmět spravované zakázky zahrnoval Realizaci </t>
    </r>
    <r>
      <rPr>
        <b/>
        <sz val="10"/>
        <rFont val="Arial"/>
        <family val="2"/>
        <charset val="238"/>
      </rPr>
      <t>Relevantní budovy</t>
    </r>
    <r>
      <rPr>
        <sz val="10"/>
        <rFont val="Arial"/>
        <family val="2"/>
        <charset val="238"/>
      </rPr>
      <t xml:space="preserve">;
▪ konečná cena takové Realizace byla alespoň </t>
    </r>
    <r>
      <rPr>
        <b/>
        <sz val="10"/>
        <rFont val="Arial"/>
        <family val="2"/>
        <charset val="238"/>
      </rPr>
      <t>100 mil. Kč bez DPH</t>
    </r>
    <r>
      <rPr>
        <sz val="10"/>
        <rFont val="Arial"/>
        <family val="2"/>
        <charset val="238"/>
      </rPr>
      <t xml:space="preserve">
</t>
    </r>
  </si>
  <si>
    <r>
      <t xml:space="preserve">
je držitelem osvědčení o autorizaci podle Autorizačního zákona pro obor </t>
    </r>
    <r>
      <rPr>
        <b/>
        <sz val="10"/>
        <rFont val="Arial"/>
        <family val="2"/>
        <charset val="238"/>
      </rPr>
      <t>technika prostředí staveb</t>
    </r>
    <r>
      <rPr>
        <sz val="10"/>
        <rFont val="Arial"/>
        <family val="2"/>
        <charset val="238"/>
      </rPr>
      <t xml:space="preserve">, specializace </t>
    </r>
    <r>
      <rPr>
        <b/>
        <sz val="10"/>
        <rFont val="Arial"/>
        <family val="2"/>
        <charset val="238"/>
      </rPr>
      <t>technická zařízení</t>
    </r>
    <r>
      <rPr>
        <sz val="10"/>
        <rFont val="Arial"/>
        <family val="2"/>
        <charset val="238"/>
      </rPr>
      <t xml:space="preserve"> (IE01) nebo </t>
    </r>
    <r>
      <rPr>
        <b/>
        <sz val="10"/>
        <rFont val="Arial"/>
        <family val="2"/>
        <charset val="238"/>
      </rPr>
      <t>vytápění a vzduchotechnika</t>
    </r>
    <r>
      <rPr>
        <sz val="10"/>
        <rFont val="Arial"/>
        <family val="2"/>
        <charset val="238"/>
      </rPr>
      <t xml:space="preserve"> (TE01) nebo jiného obdobného dokladu vydaného podle právního řádu státu odlišného od České republiky
</t>
    </r>
  </si>
  <si>
    <r>
      <t xml:space="preserve">
činnosti byly dokončeny v průběhu </t>
    </r>
    <r>
      <rPr>
        <b/>
        <sz val="10"/>
        <color theme="1"/>
        <rFont val="Arial"/>
        <family val="2"/>
        <charset val="238"/>
      </rPr>
      <t>10 let</t>
    </r>
    <r>
      <rPr>
        <sz val="10"/>
        <color theme="1"/>
        <rFont val="Arial"/>
        <family val="2"/>
        <charset val="238"/>
      </rPr>
      <t xml:space="preserve"> před zahájením řízení, nebo po zahájení řízení, a to alespoň v rozsahu stanoveného zvláštního parametru
</t>
    </r>
  </si>
  <si>
    <t>technika prostředí staveb</t>
  </si>
  <si>
    <t>Expert na techniku prostředí staveb</t>
  </si>
  <si>
    <t>podlimitní</t>
  </si>
  <si>
    <r>
      <t xml:space="preserve">K </t>
    </r>
    <r>
      <rPr>
        <b/>
        <i/>
        <sz val="10"/>
        <color theme="1"/>
        <rFont val="Arial"/>
        <family val="2"/>
        <charset val="238"/>
      </rPr>
      <t xml:space="preserve">odlišným parametrům </t>
    </r>
    <r>
      <rPr>
        <i/>
        <sz val="10"/>
        <color theme="1"/>
        <rFont val="Arial"/>
        <family val="2"/>
        <charset val="238"/>
      </rPr>
      <t xml:space="preserve">(mají </t>
    </r>
    <r>
      <rPr>
        <b/>
        <i/>
        <sz val="10"/>
        <color theme="1"/>
        <rFont val="Arial"/>
        <family val="2"/>
        <charset val="238"/>
      </rPr>
      <t>odlišné druhé č.</t>
    </r>
    <r>
      <rPr>
        <i/>
        <sz val="10"/>
        <color theme="1"/>
        <rFont val="Arial"/>
        <family val="2"/>
        <charset val="238"/>
      </rPr>
      <t>)</t>
    </r>
    <r>
      <rPr>
        <b/>
        <i/>
        <sz val="10"/>
        <color theme="1"/>
        <rFont val="Arial"/>
        <family val="2"/>
        <charset val="238"/>
      </rPr>
      <t xml:space="preserve"> můžete uvést zkušenost týkající se shodné stavební zakázky</t>
    </r>
    <r>
      <rPr>
        <i/>
        <sz val="10"/>
        <color theme="1"/>
        <rFont val="Arial"/>
        <family val="2"/>
        <charset val="238"/>
      </rPr>
      <t>, pokud není dále stanoveno jinak.</t>
    </r>
  </si>
  <si>
    <r>
      <t xml:space="preserve">Ke </t>
    </r>
    <r>
      <rPr>
        <b/>
        <i/>
        <sz val="10"/>
        <color theme="1"/>
        <rFont val="Arial"/>
        <family val="2"/>
        <charset val="238"/>
      </rPr>
      <t>shodným parametrům</t>
    </r>
    <r>
      <rPr>
        <i/>
        <sz val="10"/>
        <color theme="1"/>
        <rFont val="Arial"/>
        <family val="2"/>
        <charset val="238"/>
      </rPr>
      <t xml:space="preserve"> (mají </t>
    </r>
    <r>
      <rPr>
        <b/>
        <i/>
        <sz val="10"/>
        <color theme="1"/>
        <rFont val="Arial"/>
        <family val="2"/>
        <charset val="238"/>
      </rPr>
      <t>shodné druhé č.</t>
    </r>
    <r>
      <rPr>
        <i/>
        <sz val="10"/>
        <color theme="1"/>
        <rFont val="Arial"/>
        <family val="2"/>
        <charset val="238"/>
      </rPr>
      <t xml:space="preserve">) nebo parametrům, u kterých je to </t>
    </r>
    <r>
      <rPr>
        <b/>
        <i/>
        <sz val="10"/>
        <color theme="1"/>
        <rFont val="Arial"/>
        <family val="2"/>
        <charset val="238"/>
      </rPr>
      <t>výslovně uvedeno</t>
    </r>
    <r>
      <rPr>
        <i/>
        <sz val="10"/>
        <color theme="1"/>
        <rFont val="Arial"/>
        <family val="2"/>
        <charset val="238"/>
      </rPr>
      <t xml:space="preserve">, </t>
    </r>
    <r>
      <rPr>
        <b/>
        <i/>
        <sz val="10"/>
        <color theme="1"/>
        <rFont val="Arial"/>
        <family val="2"/>
        <charset val="238"/>
      </rPr>
      <t>nesmíte uvést zkušenost týkající shodné stavební zakázky</t>
    </r>
    <r>
      <rPr>
        <i/>
        <sz val="10"/>
        <color theme="1"/>
        <rFont val="Arial"/>
        <family val="2"/>
        <charset val="238"/>
      </rPr>
      <t>.</t>
    </r>
  </si>
  <si>
    <r>
      <t xml:space="preserve">Ke </t>
    </r>
    <r>
      <rPr>
        <b/>
        <i/>
        <sz val="10"/>
        <color theme="1"/>
        <rFont val="Arial"/>
        <family val="2"/>
        <charset val="238"/>
      </rPr>
      <t>shodným parametrům</t>
    </r>
    <r>
      <rPr>
        <i/>
        <sz val="10"/>
        <color theme="1"/>
        <rFont val="Arial"/>
        <family val="2"/>
        <charset val="238"/>
      </rPr>
      <t xml:space="preserve"> (mají </t>
    </r>
    <r>
      <rPr>
        <b/>
        <i/>
        <sz val="10"/>
        <color theme="1"/>
        <rFont val="Arial"/>
        <family val="2"/>
        <charset val="238"/>
      </rPr>
      <t>shodné druhé č.</t>
    </r>
    <r>
      <rPr>
        <i/>
        <sz val="10"/>
        <color theme="1"/>
        <rFont val="Arial"/>
        <family val="2"/>
        <charset val="238"/>
      </rPr>
      <t xml:space="preserve">) nebo parametrům, u kterých je to </t>
    </r>
    <r>
      <rPr>
        <b/>
        <i/>
        <sz val="10"/>
        <color theme="1"/>
        <rFont val="Arial"/>
        <family val="2"/>
        <charset val="238"/>
      </rPr>
      <t>výslovně uvedeno</t>
    </r>
    <r>
      <rPr>
        <i/>
        <sz val="10"/>
        <color theme="1"/>
        <rFont val="Arial"/>
        <family val="2"/>
        <charset val="238"/>
      </rPr>
      <t xml:space="preserve">, </t>
    </r>
    <r>
      <rPr>
        <b/>
        <i/>
        <sz val="10"/>
        <color theme="1"/>
        <rFont val="Arial"/>
        <family val="2"/>
        <charset val="238"/>
      </rPr>
      <t>nesmíte uvést referenci týkající se shodné stavební zakázky</t>
    </r>
    <r>
      <rPr>
        <i/>
        <sz val="10"/>
        <color theme="1"/>
        <rFont val="Arial"/>
        <family val="2"/>
        <charset val="238"/>
      </rPr>
      <t>.</t>
    </r>
  </si>
  <si>
    <r>
      <t xml:space="preserve">
konzultace při zpracování </t>
    </r>
    <r>
      <rPr>
        <b/>
        <sz val="10"/>
        <rFont val="Arial"/>
        <family val="2"/>
        <charset val="238"/>
      </rPr>
      <t>Požadavků objednatele</t>
    </r>
    <r>
      <rPr>
        <sz val="10"/>
        <rFont val="Arial"/>
        <family val="2"/>
        <charset val="238"/>
      </rPr>
      <t xml:space="preserve"> pro účely zadávání </t>
    </r>
    <r>
      <rPr>
        <b/>
        <sz val="10"/>
        <rFont val="Arial"/>
        <family val="2"/>
        <charset val="238"/>
      </rPr>
      <t>stavební zakázky</t>
    </r>
    <r>
      <rPr>
        <sz val="10"/>
        <rFont val="Arial"/>
        <family val="2"/>
        <charset val="238"/>
      </rPr>
      <t xml:space="preserve">, nebo jejich samotné zpracování, přičemž:
▪ předmět stavební zakázky zahrnoval Realizaci </t>
    </r>
    <r>
      <rPr>
        <b/>
        <sz val="10"/>
        <rFont val="Arial"/>
        <family val="2"/>
        <charset val="238"/>
      </rPr>
      <t>Relevantní budovy</t>
    </r>
    <r>
      <rPr>
        <sz val="10"/>
        <rFont val="Arial"/>
        <family val="2"/>
        <charset val="238"/>
      </rPr>
      <t xml:space="preserve">;
▪ předpokládané náklady takové Realizace byly alespoň </t>
    </r>
    <r>
      <rPr>
        <b/>
        <sz val="10"/>
        <rFont val="Arial"/>
        <family val="2"/>
        <charset val="238"/>
      </rPr>
      <t>50 mil. Kč bez DPH</t>
    </r>
    <r>
      <rPr>
        <sz val="10"/>
        <rFont val="Arial"/>
        <family val="2"/>
        <charset val="238"/>
      </rPr>
      <t xml:space="preserve">;
▪ rozsah činnosti dané osoby byl alespoň </t>
    </r>
    <r>
      <rPr>
        <b/>
        <sz val="10"/>
        <rFont val="Arial"/>
        <family val="2"/>
        <charset val="238"/>
      </rPr>
      <t>40 hodin</t>
    </r>
    <r>
      <rPr>
        <sz val="10"/>
        <rFont val="Arial"/>
        <family val="2"/>
        <charset val="238"/>
      </rPr>
      <t xml:space="preserve">;
</t>
    </r>
  </si>
  <si>
    <t>zjednodušené podlimitní řízení</t>
  </si>
  <si>
    <r>
      <t>"</t>
    </r>
    <r>
      <rPr>
        <b/>
        <i/>
        <sz val="10"/>
        <color theme="1"/>
        <rFont val="Arial"/>
        <family val="2"/>
        <charset val="238"/>
      </rPr>
      <t>Požadavky objednatele</t>
    </r>
    <r>
      <rPr>
        <i/>
        <sz val="10"/>
        <color theme="1"/>
        <rFont val="Arial"/>
        <family val="2"/>
        <charset val="238"/>
      </rPr>
      <t>" je dokument nebo soubor dokumentů obsahujících požadavky na účel, nebo výkon funkci stavby, která má být nebo byla realizována metodou Design-Build. Jedná se např. Požadavky objednatele podle smluvního standardu FIDIC P&amp;DB (Žlutá kniha).</t>
    </r>
  </si>
  <si>
    <r>
      <t>"</t>
    </r>
    <r>
      <rPr>
        <b/>
        <i/>
        <sz val="10"/>
        <color theme="1"/>
        <rFont val="Arial"/>
        <family val="2"/>
        <charset val="238"/>
      </rPr>
      <t>Realizace"</t>
    </r>
    <r>
      <rPr>
        <i/>
        <sz val="10"/>
        <color theme="1"/>
        <rFont val="Arial"/>
        <family val="2"/>
        <charset val="238"/>
      </rPr>
      <t xml:space="preserve"> je novostavba, rekonstrukce, oprava nebo úprava.</t>
    </r>
  </si>
  <si>
    <t>▪ nákladový dozor, zejména případné měření nebo kontrolu případného měření provedených prací a kontrolu vyúčtování a fakturace;</t>
  </si>
  <si>
    <r>
      <rPr>
        <b/>
        <i/>
        <sz val="10"/>
        <rFont val="Arial"/>
        <family val="2"/>
        <charset val="238"/>
      </rPr>
      <t>Nejvyšší možný rozsah výkonu základních povinností od data zahájení stavebních prací</t>
    </r>
    <r>
      <rPr>
        <i/>
        <sz val="10"/>
        <rFont val="Arial"/>
        <family val="2"/>
        <charset val="238"/>
      </rPr>
      <t xml:space="preserve">, které mohou být vykonány a zaplaceny podle Smlouvy, </t>
    </r>
    <r>
      <rPr>
        <b/>
        <i/>
        <sz val="10"/>
        <rFont val="Arial"/>
        <family val="2"/>
        <charset val="238"/>
      </rPr>
      <t>není omezen</t>
    </r>
    <r>
      <rPr>
        <i/>
        <sz val="10"/>
        <rFont val="Arial"/>
        <family val="2"/>
        <charset val="238"/>
      </rPr>
      <t>.</t>
    </r>
  </si>
  <si>
    <r>
      <rPr>
        <b/>
        <i/>
        <sz val="10"/>
        <rFont val="Arial"/>
        <family val="2"/>
        <charset val="238"/>
      </rPr>
      <t>Nejvyšší možný rozsah výkonu doplňkových povinností</t>
    </r>
    <r>
      <rPr>
        <i/>
        <sz val="10"/>
        <rFont val="Arial"/>
        <family val="2"/>
        <charset val="238"/>
      </rPr>
      <t xml:space="preserve">, které mohou být vykonány a zaplaceny podle Smlouvy, je roven </t>
    </r>
    <r>
      <rPr>
        <b/>
        <i/>
        <sz val="10"/>
        <rFont val="Arial"/>
        <family val="2"/>
        <charset val="238"/>
      </rPr>
      <t xml:space="preserve">150 % součtu všech předpokládaných počtů hodin ve sloupci </t>
    </r>
    <r>
      <rPr>
        <i/>
        <sz val="10"/>
        <rFont val="Arial"/>
        <family val="2"/>
        <charset val="238"/>
      </rPr>
      <t>"</t>
    </r>
    <r>
      <rPr>
        <b/>
        <i/>
        <sz val="10"/>
        <rFont val="Arial"/>
        <family val="2"/>
        <charset val="238"/>
      </rPr>
      <t>doplňkové povinnosti</t>
    </r>
    <r>
      <rPr>
        <i/>
        <sz val="10"/>
        <rFont val="Arial"/>
        <family val="2"/>
        <charset val="238"/>
      </rPr>
      <t xml:space="preserve"> - </t>
    </r>
    <r>
      <rPr>
        <b/>
        <i/>
        <sz val="10"/>
        <rFont val="Arial"/>
        <family val="2"/>
        <charset val="238"/>
      </rPr>
      <t>předpokládaný počet hodin</t>
    </r>
    <r>
      <rPr>
        <i/>
        <sz val="10"/>
        <rFont val="Arial"/>
        <family val="2"/>
        <charset val="238"/>
      </rPr>
      <t>".</t>
    </r>
  </si>
  <si>
    <r>
      <t xml:space="preserve">základní povinnosti
</t>
    </r>
    <r>
      <rPr>
        <sz val="10"/>
        <color theme="1"/>
        <rFont val="Arial"/>
        <family val="2"/>
        <charset val="238"/>
      </rPr>
      <t>(před datem zahájení stavebních prací)</t>
    </r>
  </si>
  <si>
    <r>
      <rPr>
        <b/>
        <i/>
        <sz val="10"/>
        <color theme="1"/>
        <rFont val="Arial"/>
        <family val="2"/>
        <charset val="238"/>
      </rPr>
      <t>Skutečný rozsah výkonu základních povinností před datem zahájení stavebních prací</t>
    </r>
    <r>
      <rPr>
        <i/>
        <sz val="10"/>
        <color theme="1"/>
        <rFont val="Arial"/>
        <family val="2"/>
        <charset val="238"/>
      </rPr>
      <t xml:space="preserve"> a </t>
    </r>
    <r>
      <rPr>
        <b/>
        <i/>
        <sz val="10"/>
        <color theme="1"/>
        <rFont val="Arial"/>
        <family val="2"/>
        <charset val="238"/>
      </rPr>
      <t>doplňkových povinností</t>
    </r>
    <r>
      <rPr>
        <i/>
        <sz val="10"/>
        <color theme="1"/>
        <rFont val="Arial"/>
        <family val="2"/>
        <charset val="238"/>
      </rPr>
      <t xml:space="preserve"> se bude odvíjet od </t>
    </r>
    <r>
      <rPr>
        <b/>
        <i/>
        <sz val="10"/>
        <color theme="1"/>
        <rFont val="Arial"/>
        <family val="2"/>
        <charset val="238"/>
      </rPr>
      <t>časových okolností</t>
    </r>
    <r>
      <rPr>
        <i/>
        <sz val="10"/>
        <color theme="1"/>
        <rFont val="Arial"/>
        <family val="2"/>
        <charset val="238"/>
      </rPr>
      <t xml:space="preserve"> a </t>
    </r>
    <r>
      <rPr>
        <b/>
        <i/>
        <sz val="10"/>
        <color theme="1"/>
        <rFont val="Arial"/>
        <family val="2"/>
        <charset val="238"/>
      </rPr>
      <t>skutečných potřeb</t>
    </r>
    <r>
      <rPr>
        <i/>
        <sz val="10"/>
        <color theme="1"/>
        <rFont val="Arial"/>
        <family val="2"/>
        <charset val="238"/>
      </rPr>
      <t xml:space="preserve"> Projektu a Objednatele.</t>
    </r>
  </si>
  <si>
    <r>
      <rPr>
        <b/>
        <i/>
        <sz val="10"/>
        <rFont val="Arial"/>
        <family val="2"/>
        <charset val="238"/>
      </rPr>
      <t>Nejvyšší možný rozsah výkonu základních povinností před datem zahájení stavebních prací</t>
    </r>
    <r>
      <rPr>
        <i/>
        <sz val="10"/>
        <rFont val="Arial"/>
        <family val="2"/>
        <charset val="238"/>
      </rPr>
      <t xml:space="preserve">, které mohou být vykonány a zaplaceny podle Smlouvy, je roven </t>
    </r>
    <r>
      <rPr>
        <b/>
        <i/>
        <sz val="10"/>
        <rFont val="Arial"/>
        <family val="2"/>
        <charset val="238"/>
      </rPr>
      <t xml:space="preserve">150 % součtu všech předpokládaných počtů hodin </t>
    </r>
    <r>
      <rPr>
        <i/>
        <sz val="10"/>
        <rFont val="Arial"/>
        <family val="2"/>
        <charset val="238"/>
      </rPr>
      <t>ve sloupci "</t>
    </r>
    <r>
      <rPr>
        <b/>
        <i/>
        <sz val="10"/>
        <rFont val="Arial"/>
        <family val="2"/>
        <charset val="238"/>
      </rPr>
      <t>základní povinnosti</t>
    </r>
    <r>
      <rPr>
        <i/>
        <sz val="10"/>
        <rFont val="Arial"/>
        <family val="2"/>
        <charset val="238"/>
      </rPr>
      <t xml:space="preserve"> (před datem zahájení stavebních prací) - </t>
    </r>
    <r>
      <rPr>
        <b/>
        <i/>
        <sz val="10"/>
        <rFont val="Arial"/>
        <family val="2"/>
        <charset val="238"/>
      </rPr>
      <t>předpokládaný počet hodin</t>
    </r>
    <r>
      <rPr>
        <i/>
        <sz val="10"/>
        <rFont val="Arial"/>
        <family val="2"/>
        <charset val="238"/>
      </rPr>
      <t>"</t>
    </r>
    <r>
      <rPr>
        <b/>
        <i/>
        <sz val="10"/>
        <rFont val="Arial"/>
        <family val="2"/>
        <charset val="238"/>
      </rPr>
      <t>.</t>
    </r>
  </si>
  <si>
    <t>je odborným garantem odpovědným za výkon doplňkových povinností podle Smlouvy v souvislosti s přípravou a zpracováním Požadavků objednatele</t>
  </si>
  <si>
    <r>
      <rPr>
        <b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 xml:space="preserve">řešení odborných otázek týkajících se Realizace </t>
    </r>
    <r>
      <rPr>
        <b/>
        <sz val="10"/>
        <rFont val="Arial"/>
        <family val="2"/>
        <charset val="238"/>
      </rPr>
      <t>systému technických zařízení</t>
    </r>
    <r>
      <rPr>
        <sz val="10"/>
        <rFont val="Arial"/>
        <family val="2"/>
        <charset val="238"/>
      </rPr>
      <t xml:space="preserve">, přičemž:
▪ odborné otázky byly řešeny v souvislosti s:
    (a) </t>
    </r>
    <r>
      <rPr>
        <b/>
        <sz val="10"/>
        <rFont val="Arial"/>
        <family val="2"/>
        <charset val="238"/>
      </rPr>
      <t>odborným dozorem</t>
    </r>
    <r>
      <rPr>
        <sz val="10"/>
        <rFont val="Arial"/>
        <family val="2"/>
        <charset val="238"/>
      </rPr>
      <t xml:space="preserve"> Realizace Relevantní budovy;
    (b) </t>
    </r>
    <r>
      <rPr>
        <b/>
        <sz val="10"/>
        <rFont val="Arial"/>
        <family val="2"/>
        <charset val="238"/>
      </rPr>
      <t>Realizací</t>
    </r>
    <r>
      <rPr>
        <sz val="10"/>
        <rFont val="Arial"/>
        <family val="2"/>
        <charset val="238"/>
      </rPr>
      <t xml:space="preserve"> Relevantní budovy; nebo
    (c) </t>
    </r>
    <r>
      <rPr>
        <b/>
        <sz val="10"/>
        <rFont val="Arial"/>
        <family val="2"/>
        <charset val="238"/>
      </rPr>
      <t>projektovou přípravou</t>
    </r>
    <r>
      <rPr>
        <sz val="10"/>
        <rFont val="Arial"/>
        <family val="2"/>
        <charset val="238"/>
      </rPr>
      <t xml:space="preserve"> Realizace Relevantní budovy;
▪ systém zahrnoval:
     - </t>
    </r>
    <r>
      <rPr>
        <b/>
        <sz val="10"/>
        <rFont val="Arial"/>
        <family val="2"/>
        <charset val="238"/>
      </rPr>
      <t>klimatizační</t>
    </r>
    <r>
      <rPr>
        <sz val="10"/>
        <rFont val="Arial"/>
        <family val="2"/>
        <charset val="238"/>
      </rPr>
      <t xml:space="preserve"> nebo </t>
    </r>
    <r>
      <rPr>
        <b/>
        <sz val="10"/>
        <rFont val="Arial"/>
        <family val="2"/>
        <charset val="238"/>
      </rPr>
      <t>vzduchotechnická zařízení</t>
    </r>
    <r>
      <rPr>
        <sz val="10"/>
        <rFont val="Arial"/>
        <family val="2"/>
        <charset val="238"/>
      </rPr>
      <t xml:space="preserve">;
     - </t>
    </r>
    <r>
      <rPr>
        <b/>
        <sz val="10"/>
        <rFont val="Arial"/>
        <family val="2"/>
        <charset val="238"/>
      </rPr>
      <t>topení a chlazení</t>
    </r>
    <r>
      <rPr>
        <sz val="10"/>
        <rFont val="Arial"/>
        <family val="2"/>
        <charset val="238"/>
      </rPr>
      <t xml:space="preserve">; a
     - </t>
    </r>
    <r>
      <rPr>
        <b/>
        <sz val="10"/>
        <rFont val="Arial"/>
        <family val="2"/>
        <charset val="238"/>
      </rPr>
      <t>propojení a integraci do systému měření a regulace</t>
    </r>
    <r>
      <rPr>
        <sz val="10"/>
        <rFont val="Arial"/>
        <family val="2"/>
        <charset val="238"/>
      </rPr>
      <t xml:space="preserve">; 
▪ konečná cena Realizace systému byla alespoň </t>
    </r>
    <r>
      <rPr>
        <b/>
        <sz val="10"/>
        <rFont val="Arial"/>
        <family val="2"/>
        <charset val="238"/>
      </rPr>
      <t>5 mil. Kč bez DPH</t>
    </r>
    <r>
      <rPr>
        <sz val="10"/>
        <rFont val="Arial"/>
        <family val="2"/>
        <charset val="238"/>
      </rPr>
      <t xml:space="preserve">
▪ rozsah činnosti dané osoby při řešení odborných otázek byl </t>
    </r>
    <r>
      <rPr>
        <b/>
        <sz val="10"/>
        <rFont val="Arial"/>
        <family val="2"/>
        <charset val="238"/>
      </rPr>
      <t>alespoň 40 hodin</t>
    </r>
    <r>
      <rPr>
        <sz val="10"/>
        <rFont val="Arial"/>
        <family val="2"/>
        <charset val="238"/>
      </rPr>
      <t xml:space="preserve">;
</t>
    </r>
  </si>
  <si>
    <t>konečná cena Realizace systému
(Kč bez DPH)
-
min. rozsah činnosti dané osoby při řešení odborných otázek
(hodiny)</t>
  </si>
  <si>
    <r>
      <rPr>
        <b/>
        <sz val="10"/>
        <color theme="1"/>
        <rFont val="Arial"/>
        <family val="2"/>
        <charset val="238"/>
      </rPr>
      <t xml:space="preserve">doklady o pojištění nebo budoucím pojištění </t>
    </r>
    <r>
      <rPr>
        <sz val="10"/>
        <color theme="1"/>
        <rFont val="Arial"/>
        <family val="2"/>
        <charset val="238"/>
      </rPr>
      <t xml:space="preserve">splňujícím podmínky podle Pod-článku 9.1 Smluvních podmínek [Pojištění konzultanta]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</si>
</sst>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\-"/>
  </numFmts>
  <fonts count="31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5"/>
      <color rgb="FFC26161"/>
      <name val="Arial"/>
      <family val="2"/>
      <charset val="238"/>
    </font>
    <font>
      <b/>
      <i/>
      <sz val="15"/>
      <color rgb="FFC2616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5"/>
      <color rgb="FFC26161"/>
      <name val="Arial"/>
      <family val="2"/>
      <charset val="238"/>
    </font>
    <font>
      <i/>
      <sz val="15"/>
      <color rgb="FFC26161"/>
      <name val="Arial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Tahoma"/>
      <family val="2"/>
      <charset val="238"/>
    </font>
    <font>
      <b/>
      <i/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72"/>
      <name val="Arial"/>
      <family val="2"/>
      <charset val="238"/>
    </font>
    <font>
      <b/>
      <sz val="30"/>
      <color rgb="FFE2001B"/>
      <name val="Arial"/>
      <family val="2"/>
      <charset val="238"/>
    </font>
    <font>
      <b/>
      <i/>
      <sz val="15"/>
      <color rgb="FFE2001B"/>
      <name val="Arial"/>
      <family val="2"/>
      <charset val="238"/>
    </font>
    <font>
      <b/>
      <sz val="15"/>
      <color rgb="FFE2001B"/>
      <name val="Arial"/>
      <family val="2"/>
      <charset val="238"/>
    </font>
    <font>
      <b/>
      <sz val="30"/>
      <color rgb="FFC26161"/>
      <name val="Arial"/>
      <family val="2"/>
      <charset val="238"/>
    </font>
    <font>
      <b/>
      <i/>
      <sz val="10"/>
      <color rgb="FFE2001B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ashed">
        <color auto="1"/>
      </top>
      <bottom/>
      <diagonal/>
    </border>
    <border>
      <left/>
      <right/>
      <top/>
      <bottom style="dashed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6">
    <xf numFmtId="0" fontId="0" fillId="0" borderId="0">
      <alignment vertical="center"/>
    </xf>
    <xf numFmtId="0" fontId="9" fillId="0" borderId="0" applyNumberFormat="0" applyFill="0" applyBorder="0" applyAlignment="0" applyProtection="0"/>
    <xf numFmtId="0" fontId="10" fillId="0" borderId="23" applyNumberFormat="0" applyFill="0" applyAlignment="0" applyProtection="0"/>
    <xf numFmtId="0" fontId="11" fillId="0" borderId="24" applyNumberFormat="0" applyFill="0" applyAlignment="0" applyProtection="0"/>
    <xf numFmtId="0" fontId="12" fillId="0" borderId="25" applyNumberFormat="0" applyFill="0" applyAlignment="0" applyProtection="0"/>
    <xf numFmtId="0" fontId="13" fillId="0" borderId="0" applyNumberFormat="0" applyFill="0" applyBorder="0" applyProtection="0">
      <alignment vertical="center"/>
    </xf>
    <xf numFmtId="49" fontId="26" fillId="0" borderId="0" applyNumberFormat="0">
      <alignment horizontal="left" vertical="center"/>
    </xf>
    <xf numFmtId="0" fontId="28" fillId="0" borderId="2">
      <alignment horizontal="left"/>
    </xf>
    <xf numFmtId="0" fontId="27" fillId="0" borderId="2">
      <alignment horizontal="left"/>
    </xf>
    <xf numFmtId="49" fontId="14" fillId="0" borderId="2" applyNumberFormat="0">
      <alignment horizontal="left" vertical="center"/>
    </xf>
    <xf numFmtId="0" fontId="19" fillId="0" borderId="0" applyAlignment="0" applyProtection="0">
      <alignment horizontal="left" vertical="center"/>
    </xf>
    <xf numFmtId="0" fontId="24" fillId="0" borderId="0">
      <alignment horizontal="left" vertical="center"/>
    </xf>
    <xf numFmtId="0" fontId="25" fillId="0" borderId="0" applyFill="0" applyBorder="0" applyAlignment="0" applyProtection="0">
      <alignment horizontal="left" vertical="center"/>
    </xf>
    <xf numFmtId="49" fontId="29" fillId="0" borderId="0" applyNumberFormat="0">
      <alignment horizontal="left" vertical="center"/>
    </xf>
    <xf numFmtId="0" fontId="4" fillId="0" borderId="2">
      <alignment horizontal="left"/>
    </xf>
    <xf numFmtId="0" fontId="5" fillId="0" borderId="2">
      <alignment horizontal="left"/>
    </xf>
  </cellStyleXfs>
  <cellXfs count="24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 indent="1"/>
    </xf>
    <xf numFmtId="0" fontId="26" fillId="0" borderId="0" xfId="6" applyNumberFormat="1">
      <alignment horizontal="left" vertical="center"/>
    </xf>
    <xf numFmtId="0" fontId="27" fillId="0" borderId="2" xfId="8">
      <alignment horizontal="left"/>
    </xf>
    <xf numFmtId="0" fontId="28" fillId="0" borderId="2" xfId="7">
      <alignment horizontal="left"/>
    </xf>
    <xf numFmtId="49" fontId="0" fillId="0" borderId="8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4" fillId="0" borderId="2" xfId="9" applyNumberFormat="1">
      <alignment horizontal="left" vertical="center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21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left" vertical="center" wrapText="1"/>
    </xf>
    <xf numFmtId="0" fontId="1" fillId="0" borderId="26" xfId="0" applyFont="1" applyBorder="1" applyAlignment="1">
      <alignment horizontal="center" vertical="center"/>
    </xf>
    <xf numFmtId="0" fontId="0" fillId="0" borderId="16" xfId="0" applyBorder="1">
      <alignment vertical="center"/>
    </xf>
    <xf numFmtId="0" fontId="28" fillId="0" borderId="2" xfId="7" applyAlignment="1">
      <alignment horizontal="center"/>
    </xf>
    <xf numFmtId="0" fontId="2" fillId="2" borderId="5" xfId="0" applyFont="1" applyFill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 vertical="center" wrapText="1"/>
      <protection locked="0"/>
    </xf>
    <xf numFmtId="0" fontId="1" fillId="2" borderId="9" xfId="0" applyFont="1" applyFill="1" applyBorder="1" applyAlignment="1" applyProtection="1">
      <alignment horizontal="left" vertical="center" wrapText="1"/>
      <protection locked="0"/>
    </xf>
    <xf numFmtId="0" fontId="13" fillId="2" borderId="9" xfId="5" applyNumberFormat="1" applyFill="1" applyBorder="1" applyProtection="1">
      <alignment vertical="center"/>
      <protection locked="0"/>
    </xf>
    <xf numFmtId="0" fontId="2" fillId="2" borderId="9" xfId="0" applyFont="1" applyFill="1" applyBorder="1" applyAlignment="1" applyProtection="1">
      <alignment horizontal="left" vertical="center" wrapText="1"/>
      <protection locked="0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left" vertical="center" wrapText="1"/>
      <protection locked="0"/>
    </xf>
    <xf numFmtId="49" fontId="0" fillId="2" borderId="18" xfId="0" applyNumberFormat="1" applyFill="1" applyBorder="1" applyAlignment="1" applyProtection="1">
      <alignment horizontal="center" vertical="center" wrapText="1"/>
      <protection locked="0"/>
    </xf>
    <xf numFmtId="49" fontId="1" fillId="2" borderId="26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 applyProtection="1">
      <alignment horizontal="left" vertical="center" wrapText="1"/>
      <protection locked="0"/>
    </xf>
    <xf numFmtId="4" fontId="0" fillId="2" borderId="18" xfId="0" applyNumberForma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4" fillId="0" borderId="0" xfId="9" applyNumberFormat="1" applyBorder="1">
      <alignment horizontal="left" vertical="center"/>
    </xf>
    <xf numFmtId="0" fontId="15" fillId="0" borderId="0" xfId="9" applyNumberFormat="1" applyFont="1" applyBorder="1">
      <alignment horizontal="left" vertical="center"/>
    </xf>
    <xf numFmtId="49" fontId="0" fillId="3" borderId="6" xfId="0" applyNumberFormat="1" applyFill="1" applyBorder="1" applyAlignment="1">
      <alignment horizontal="center" vertical="center" wrapText="1"/>
    </xf>
    <xf numFmtId="49" fontId="0" fillId="4" borderId="6" xfId="0" applyNumberForma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left" vertical="center" wrapText="1" indent="1"/>
    </xf>
    <xf numFmtId="49" fontId="0" fillId="4" borderId="8" xfId="0" applyNumberFormat="1" applyFill="1" applyBorder="1" applyAlignment="1">
      <alignment horizontal="center" vertical="center" wrapText="1"/>
    </xf>
    <xf numFmtId="0" fontId="0" fillId="4" borderId="18" xfId="0" applyFill="1" applyBorder="1" applyAlignment="1">
      <alignment horizontal="left" vertical="center" wrapText="1" indent="1"/>
    </xf>
    <xf numFmtId="0" fontId="0" fillId="0" borderId="13" xfId="0" applyBorder="1" applyAlignment="1">
      <alignment vertical="center" wrapText="1"/>
    </xf>
    <xf numFmtId="0" fontId="1" fillId="0" borderId="3" xfId="0" applyFont="1" applyBorder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 wrapText="1"/>
    </xf>
    <xf numFmtId="0" fontId="1" fillId="0" borderId="3" xfId="0" applyFont="1" applyBorder="1">
      <alignment vertical="center"/>
    </xf>
    <xf numFmtId="0" fontId="0" fillId="2" borderId="18" xfId="0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 wrapText="1"/>
    </xf>
    <xf numFmtId="0" fontId="0" fillId="2" borderId="26" xfId="0" applyFill="1" applyBorder="1" applyAlignment="1" applyProtection="1">
      <alignment horizontal="center" vertical="center" wrapText="1"/>
      <protection locked="0"/>
    </xf>
    <xf numFmtId="4" fontId="0" fillId="2" borderId="26" xfId="0" applyNumberFormat="1" applyFill="1" applyBorder="1" applyAlignment="1" applyProtection="1">
      <alignment horizontal="center" vertical="center" wrapText="1"/>
      <protection locked="0"/>
    </xf>
    <xf numFmtId="0" fontId="13" fillId="0" borderId="0" xfId="5" applyNumberFormat="1" applyBorder="1">
      <alignment vertical="center"/>
    </xf>
    <xf numFmtId="0" fontId="13" fillId="0" borderId="3" xfId="5" applyNumberFormat="1" applyBorder="1">
      <alignment vertical="center"/>
    </xf>
    <xf numFmtId="0" fontId="28" fillId="0" borderId="0" xfId="7" applyBorder="1" applyAlignment="1">
      <alignment horizontal="center"/>
    </xf>
    <xf numFmtId="0" fontId="17" fillId="0" borderId="0" xfId="0" applyFont="1" applyAlignment="1">
      <alignment horizontal="justify"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 indent="1"/>
    </xf>
    <xf numFmtId="0" fontId="15" fillId="0" borderId="0" xfId="0" applyFont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49" fontId="1" fillId="2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>
      <alignment horizontal="left" vertical="center"/>
    </xf>
    <xf numFmtId="0" fontId="0" fillId="0" borderId="8" xfId="0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center" vertical="top"/>
    </xf>
    <xf numFmtId="0" fontId="0" fillId="0" borderId="22" xfId="0" applyBorder="1">
      <alignment vertical="center"/>
    </xf>
    <xf numFmtId="0" fontId="0" fillId="0" borderId="7" xfId="0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14" fillId="0" borderId="2" xfId="7" applyFont="1">
      <alignment horizontal="left"/>
    </xf>
    <xf numFmtId="0" fontId="0" fillId="0" borderId="7" xfId="0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49" fontId="0" fillId="0" borderId="22" xfId="0" applyNumberFormat="1" applyBorder="1" applyAlignment="1">
      <alignment horizontal="center" vertical="center" wrapText="1"/>
    </xf>
    <xf numFmtId="0" fontId="0" fillId="0" borderId="27" xfId="0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1" fillId="6" borderId="0" xfId="0" applyFont="1" applyFill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8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6" xfId="0" applyBorder="1" applyAlignment="1">
      <alignment horizontal="left" vertical="center" wrapText="1" indent="1"/>
    </xf>
    <xf numFmtId="0" fontId="0" fillId="0" borderId="7" xfId="0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0" fillId="0" borderId="18" xfId="0" applyBorder="1" applyAlignment="1">
      <alignment horizontal="left" vertical="center" wrapText="1" indent="1"/>
    </xf>
    <xf numFmtId="0" fontId="13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20" xfId="0" applyFont="1" applyBorder="1" applyAlignment="1">
      <alignment horizontal="left" vertical="center"/>
    </xf>
    <xf numFmtId="0" fontId="19" fillId="0" borderId="0" xfId="10" applyAlignment="1">
      <alignment horizontal="left" vertical="center"/>
    </xf>
    <xf numFmtId="0" fontId="19" fillId="0" borderId="0" xfId="10" applyAlignment="1">
      <alignment vertical="center"/>
    </xf>
    <xf numFmtId="0" fontId="19" fillId="0" borderId="0" xfId="10" applyAlignment="1" applyProtection="1">
      <alignment horizontal="left" vertical="center"/>
      <protection locked="0"/>
    </xf>
    <xf numFmtId="0" fontId="19" fillId="0" borderId="0" xfId="10" applyAlignment="1" applyProtection="1">
      <alignment horizontal="left" vertical="center"/>
    </xf>
    <xf numFmtId="0" fontId="19" fillId="0" borderId="0" xfId="10" applyProtection="1">
      <alignment horizontal="left" vertical="center"/>
    </xf>
    <xf numFmtId="0" fontId="19" fillId="0" borderId="0" xfId="10" applyAlignment="1" applyProtection="1">
      <alignment horizontal="center" vertical="center"/>
    </xf>
    <xf numFmtId="0" fontId="19" fillId="0" borderId="0" xfId="10" applyAlignment="1" applyProtection="1">
      <alignment horizontal="left" vertical="center" wrapText="1"/>
    </xf>
    <xf numFmtId="0" fontId="19" fillId="0" borderId="0" xfId="10" applyAlignment="1" applyProtection="1">
      <alignment horizontal="center" vertical="center" wrapText="1"/>
    </xf>
    <xf numFmtId="0" fontId="19" fillId="0" borderId="0" xfId="10" applyAlignment="1" applyProtection="1">
      <alignment vertical="center"/>
    </xf>
    <xf numFmtId="0" fontId="19" fillId="0" borderId="0" xfId="10" applyAlignment="1">
      <alignment horizontal="left" vertical="top"/>
    </xf>
    <xf numFmtId="0" fontId="0" fillId="0" borderId="6" xfId="0" applyBorder="1" applyAlignment="1">
      <alignment horizontal="left" vertical="center"/>
    </xf>
    <xf numFmtId="0" fontId="1" fillId="5" borderId="1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7" xfId="0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8" xfId="0" applyBorder="1">
      <alignment vertical="center"/>
    </xf>
    <xf numFmtId="0" fontId="21" fillId="0" borderId="0" xfId="0" applyFont="1" applyAlignment="1">
      <alignment horizontal="left" vertical="center"/>
    </xf>
    <xf numFmtId="0" fontId="2" fillId="5" borderId="16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164" fontId="0" fillId="0" borderId="7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164" fontId="0" fillId="0" borderId="13" xfId="0" applyNumberForma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15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2"/>
    </xf>
    <xf numFmtId="0" fontId="0" fillId="0" borderId="11" xfId="0" applyBorder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0" fillId="0" borderId="3" xfId="0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19" fillId="0" borderId="0" xfId="10" applyAlignment="1">
      <alignment horizontal="center" vertical="center" wrapText="1"/>
    </xf>
    <xf numFmtId="0" fontId="2" fillId="0" borderId="16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vertical="center"/>
    </xf>
    <xf numFmtId="0" fontId="2" fillId="5" borderId="6" xfId="0" applyFont="1" applyFill="1" applyBorder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4" fontId="0" fillId="2" borderId="7" xfId="0" applyNumberFormat="1" applyFill="1" applyBorder="1" applyAlignment="1" applyProtection="1">
      <alignment horizontal="center" vertical="center" wrapText="1"/>
      <protection locked="0"/>
    </xf>
    <xf numFmtId="4" fontId="0" fillId="2" borderId="9" xfId="0" applyNumberFormat="1" applyFill="1" applyBorder="1" applyAlignment="1" applyProtection="1">
      <alignment horizontal="center" vertical="center" wrapText="1"/>
      <protection locked="0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center" vertical="center" wrapText="1"/>
      <protection locked="0"/>
    </xf>
    <xf numFmtId="0" fontId="2" fillId="2" borderId="26" xfId="0" applyFont="1" applyFill="1" applyBorder="1" applyAlignment="1" applyProtection="1">
      <alignment horizontal="center" vertical="center" wrapText="1"/>
      <protection locked="0"/>
    </xf>
    <xf numFmtId="0" fontId="1" fillId="2" borderId="26" xfId="0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0" fontId="1" fillId="2" borderId="18" xfId="0" applyFont="1" applyFill="1" applyBorder="1" applyAlignment="1" applyProtection="1">
      <alignment horizontal="center" vertical="center" wrapText="1"/>
      <protection locked="0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2" fillId="5" borderId="17" xfId="0" applyFont="1" applyFill="1" applyBorder="1" applyAlignment="1">
      <alignment horizontal="center" vertical="center" wrapText="1"/>
    </xf>
    <xf numFmtId="4" fontId="2" fillId="5" borderId="17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 wrapText="1"/>
    </xf>
    <xf numFmtId="164" fontId="6" fillId="0" borderId="19" xfId="0" applyNumberFormat="1" applyFont="1" applyBorder="1" applyAlignment="1">
      <alignment horizontal="right" vertical="center" wrapText="1"/>
    </xf>
    <xf numFmtId="0" fontId="13" fillId="0" borderId="9" xfId="0" applyFont="1" applyBorder="1" applyAlignment="1">
      <alignment horizontal="left" vertical="center" wrapText="1" indent="1"/>
    </xf>
    <xf numFmtId="0" fontId="13" fillId="0" borderId="14" xfId="0" applyFont="1" applyBorder="1" applyAlignment="1">
      <alignment horizontal="left" vertical="center" wrapText="1" indent="1"/>
    </xf>
    <xf numFmtId="0" fontId="13" fillId="0" borderId="7" xfId="0" applyFont="1" applyBorder="1">
      <alignment vertical="center"/>
    </xf>
    <xf numFmtId="0" fontId="3" fillId="0" borderId="0" xfId="0" applyFont="1" applyAlignment="1">
      <alignment horizontal="center" vertical="center" wrapText="1"/>
    </xf>
    <xf numFmtId="4" fontId="2" fillId="5" borderId="1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3" fillId="0" borderId="18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164" fontId="20" fillId="0" borderId="14" xfId="0" applyNumberFormat="1" applyFont="1" applyBorder="1" applyAlignment="1">
      <alignment horizontal="center" vertical="center"/>
    </xf>
    <xf numFmtId="164" fontId="0" fillId="2" borderId="26" xfId="0" applyNumberFormat="1" applyFill="1" applyBorder="1" applyAlignment="1" applyProtection="1">
      <alignment horizontal="center" vertical="center" wrapText="1"/>
      <protection locked="0"/>
    </xf>
    <xf numFmtId="164" fontId="0" fillId="2" borderId="18" xfId="0" applyNumberFormat="1" applyFill="1" applyBorder="1" applyAlignment="1" applyProtection="1">
      <alignment horizontal="center" vertical="center" wrapText="1"/>
      <protection locked="0"/>
    </xf>
    <xf numFmtId="164" fontId="0" fillId="0" borderId="9" xfId="0" applyNumberFormat="1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 wrapText="1"/>
    </xf>
    <xf numFmtId="0" fontId="0" fillId="0" borderId="18" xfId="0" applyBorder="1" applyAlignment="1" applyProtection="1">
      <alignment horizontal="center" vertical="center" wrapText="1"/>
      <protection locked="0"/>
    </xf>
    <xf numFmtId="49" fontId="1" fillId="0" borderId="8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/>
    </xf>
    <xf numFmtId="0" fontId="0" fillId="0" borderId="13" xfId="0" applyBorder="1" applyAlignment="1">
      <alignment horizontal="center" vertical="center" wrapText="1"/>
    </xf>
    <xf numFmtId="0" fontId="3" fillId="0" borderId="0" xfId="0" applyFont="1" applyAlignment="1">
      <alignment horizontal="left" vertical="center" indent="1"/>
    </xf>
    <xf numFmtId="1" fontId="0" fillId="0" borderId="9" xfId="0" applyNumberFormat="1" applyBorder="1" applyAlignment="1">
      <alignment horizontal="center" vertical="center"/>
    </xf>
    <xf numFmtId="164" fontId="0" fillId="2" borderId="8" xfId="0" applyNumberFormat="1" applyFill="1" applyBorder="1" applyAlignment="1" applyProtection="1">
      <alignment horizontal="center" vertical="center" wrapText="1"/>
      <protection locked="0"/>
    </xf>
    <xf numFmtId="0" fontId="3" fillId="0" borderId="0" xfId="0" applyFont="1">
      <alignment vertical="center"/>
    </xf>
    <xf numFmtId="0" fontId="13" fillId="0" borderId="18" xfId="0" applyFont="1" applyBorder="1" applyAlignment="1">
      <alignment horizontal="left" vertical="center" wrapText="1" indent="1"/>
    </xf>
    <xf numFmtId="49" fontId="13" fillId="0" borderId="8" xfId="0" applyNumberFormat="1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3" fillId="4" borderId="18" xfId="0" applyFont="1" applyFill="1" applyBorder="1" applyAlignment="1">
      <alignment horizontal="left" vertical="center" wrapText="1" indent="1"/>
    </xf>
    <xf numFmtId="49" fontId="13" fillId="3" borderId="6" xfId="0" applyNumberFormat="1" applyFont="1" applyFill="1" applyBorder="1" applyAlignment="1">
      <alignment horizontal="center" vertical="center" wrapText="1"/>
    </xf>
    <xf numFmtId="49" fontId="13" fillId="4" borderId="6" xfId="0" applyNumberFormat="1" applyFont="1" applyFill="1" applyBorder="1" applyAlignment="1">
      <alignment horizontal="center" vertical="center" wrapText="1"/>
    </xf>
    <xf numFmtId="0" fontId="13" fillId="4" borderId="26" xfId="0" applyFont="1" applyFill="1" applyBorder="1" applyAlignment="1">
      <alignment horizontal="left" vertical="center" wrapText="1" indent="1"/>
    </xf>
    <xf numFmtId="0" fontId="0" fillId="0" borderId="9" xfId="0" applyBorder="1" applyAlignment="1">
      <alignment horizontal="left" vertical="center" wrapText="1" indent="1"/>
    </xf>
    <xf numFmtId="0" fontId="13" fillId="3" borderId="18" xfId="0" applyFont="1" applyFill="1" applyBorder="1" applyAlignment="1">
      <alignment horizontal="left" vertical="center" wrapText="1" indent="1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3" borderId="26" xfId="0" applyFont="1" applyFill="1" applyBorder="1" applyAlignment="1">
      <alignment horizontal="left" vertical="center" wrapText="1" indent="1"/>
    </xf>
    <xf numFmtId="0" fontId="0" fillId="0" borderId="6" xfId="0" applyBorder="1" applyAlignment="1">
      <alignment horizontal="left" vertical="center" wrapText="1" indent="1"/>
    </xf>
    <xf numFmtId="0" fontId="0" fillId="0" borderId="8" xfId="0" applyBorder="1" applyAlignment="1">
      <alignment horizontal="left" vertical="center" wrapText="1" indent="1"/>
    </xf>
    <xf numFmtId="0" fontId="30" fillId="0" borderId="0" xfId="0" applyFont="1" applyAlignment="1">
      <alignment horizontal="left" vertical="center" indent="1"/>
    </xf>
    <xf numFmtId="0" fontId="1" fillId="0" borderId="7" xfId="0" applyFont="1" applyBorder="1" applyAlignment="1">
      <alignment horizontal="left" vertical="center"/>
    </xf>
    <xf numFmtId="0" fontId="0" fillId="0" borderId="26" xfId="0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right" vertical="center" wrapText="1"/>
    </xf>
    <xf numFmtId="4" fontId="2" fillId="5" borderId="17" xfId="0" applyNumberFormat="1" applyFont="1" applyFill="1" applyBorder="1" applyAlignment="1">
      <alignment horizontal="center" vertical="center" wrapText="1"/>
    </xf>
    <xf numFmtId="4" fontId="2" fillId="5" borderId="15" xfId="0" applyNumberFormat="1" applyFont="1" applyFill="1" applyBorder="1" applyAlignment="1">
      <alignment horizontal="center" vertical="center" wrapText="1"/>
    </xf>
    <xf numFmtId="4" fontId="2" fillId="5" borderId="16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7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</cellXfs>
  <cellStyles count="16">
    <cellStyle name="Heading 1 2" xfId="14" xr:uid="{06450B00-A732-4EE2-BEDB-6C5D97773410}"/>
    <cellStyle name="Heading 2 2" xfId="15" xr:uid="{92F91225-5C01-4E8A-91CF-2DE1B8661922}"/>
    <cellStyle name="Hypertextový odkaz" xfId="5" builtinId="8" customBuiltin="1"/>
    <cellStyle name="Min. výška 90" xfId="12" xr:uid="{D0ADDF76-133D-4F7A-9204-C2CACBBDB789}"/>
    <cellStyle name="Min. výška řádku" xfId="11" xr:uid="{685981B7-3F87-4E4D-A384-F37FE3D72E6F}"/>
    <cellStyle name="Nadpis 1" xfId="2" builtinId="16" hidden="1"/>
    <cellStyle name="Nadpis 1" xfId="7" builtinId="16" customBuiltin="1"/>
    <cellStyle name="Nadpis 2" xfId="3" builtinId="17" hidden="1"/>
    <cellStyle name="Nadpis 2" xfId="8" builtinId="17" customBuiltin="1"/>
    <cellStyle name="Nadpis 3" xfId="4" builtinId="18" hidden="1"/>
    <cellStyle name="Nadpis 3" xfId="9" builtinId="18"/>
    <cellStyle name="Název" xfId="1" builtinId="15" hidden="1"/>
    <cellStyle name="Název" xfId="6" builtinId="15" customBuiltin="1"/>
    <cellStyle name="Normální" xfId="0" builtinId="0" customBuiltin="1"/>
    <cellStyle name="Title 2" xfId="13" xr:uid="{6C7B8AEA-4683-4188-B23B-D9E21C2357AB}"/>
    <cellStyle name="Výška řádku" xfId="10" xr:uid="{614CE2E0-A6E7-449E-B6C7-0AB6B07187A0}"/>
  </cellStyles>
  <dxfs count="4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E2001B"/>
      <color rgb="FF0097D0"/>
      <color rgb="FF425CC7"/>
      <color rgb="FFC2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05B47-0BD1-4671-8F92-769AFF0BCAA5}">
  <sheetPr>
    <pageSetUpPr autoPageBreaks="0" fitToPage="1"/>
  </sheetPr>
  <dimension ref="A1:C46"/>
  <sheetViews>
    <sheetView showGridLines="0" tabSelected="1" zoomScaleNormal="100" workbookViewId="0"/>
  </sheetViews>
  <sheetFormatPr defaultColWidth="9.140625" defaultRowHeight="15" customHeight="1" x14ac:dyDescent="0.2"/>
  <cols>
    <col min="1" max="1" width="30.7109375" style="9" customWidth="1"/>
    <col min="2" max="2" width="135.7109375" style="9" customWidth="1"/>
    <col min="3" max="16384" width="9.140625" style="9"/>
  </cols>
  <sheetData>
    <row r="1" spans="1:3" ht="45" customHeight="1" x14ac:dyDescent="0.2">
      <c r="A1" s="3" t="s">
        <v>0</v>
      </c>
      <c r="C1" s="127"/>
    </row>
    <row r="2" spans="1:3" x14ac:dyDescent="0.2">
      <c r="A2" s="172" t="s">
        <v>1</v>
      </c>
      <c r="C2" s="127"/>
    </row>
    <row r="3" spans="1:3" x14ac:dyDescent="0.2">
      <c r="C3" s="127"/>
    </row>
    <row r="4" spans="1:3" ht="30" customHeight="1" thickBot="1" x14ac:dyDescent="0.35">
      <c r="A4" s="5" t="s">
        <v>2</v>
      </c>
      <c r="B4" s="25"/>
      <c r="C4" s="127"/>
    </row>
    <row r="5" spans="1:3" x14ac:dyDescent="0.2">
      <c r="A5" s="156" t="s">
        <v>175</v>
      </c>
      <c r="B5" s="205" t="s">
        <v>257</v>
      </c>
      <c r="C5" s="127"/>
    </row>
    <row r="6" spans="1:3" x14ac:dyDescent="0.2">
      <c r="A6" s="134" t="s">
        <v>176</v>
      </c>
      <c r="B6" s="138" t="s">
        <v>3</v>
      </c>
      <c r="C6" s="127"/>
    </row>
    <row r="7" spans="1:3" x14ac:dyDescent="0.2">
      <c r="A7" s="134" t="s">
        <v>177</v>
      </c>
      <c r="B7" s="227" t="s">
        <v>293</v>
      </c>
      <c r="C7" s="127"/>
    </row>
    <row r="8" spans="1:3" x14ac:dyDescent="0.2">
      <c r="A8" s="157" t="s">
        <v>178</v>
      </c>
      <c r="B8" s="139" t="s">
        <v>298</v>
      </c>
      <c r="C8" s="127"/>
    </row>
    <row r="9" spans="1:3" x14ac:dyDescent="0.2">
      <c r="C9" s="127"/>
    </row>
    <row r="10" spans="1:3" x14ac:dyDescent="0.2">
      <c r="A10" s="20"/>
      <c r="B10" s="20"/>
      <c r="C10" s="127"/>
    </row>
    <row r="11" spans="1:3" x14ac:dyDescent="0.2">
      <c r="A11" s="24"/>
      <c r="C11" s="127"/>
    </row>
    <row r="12" spans="1:3" customFormat="1" ht="30" customHeight="1" thickBot="1" x14ac:dyDescent="0.35">
      <c r="A12" s="4" t="s">
        <v>4</v>
      </c>
      <c r="B12" s="4"/>
      <c r="C12" s="132"/>
    </row>
    <row r="13" spans="1:3" x14ac:dyDescent="0.2">
      <c r="A13" s="136" t="s">
        <v>5</v>
      </c>
      <c r="B13" s="136"/>
      <c r="C13" s="127"/>
    </row>
    <row r="14" spans="1:3" x14ac:dyDescent="0.2">
      <c r="A14" s="24" t="s">
        <v>6</v>
      </c>
      <c r="B14" s="24"/>
      <c r="C14" s="127"/>
    </row>
    <row r="15" spans="1:3" x14ac:dyDescent="0.2">
      <c r="A15" s="24" t="s">
        <v>7</v>
      </c>
      <c r="B15" s="24"/>
      <c r="C15" s="127"/>
    </row>
    <row r="16" spans="1:3" x14ac:dyDescent="0.2">
      <c r="A16" s="24" t="s">
        <v>8</v>
      </c>
      <c r="C16" s="127"/>
    </row>
    <row r="17" spans="1:3" x14ac:dyDescent="0.2">
      <c r="A17" s="24" t="s">
        <v>229</v>
      </c>
      <c r="C17" s="127"/>
    </row>
    <row r="18" spans="1:3" x14ac:dyDescent="0.2">
      <c r="A18" s="24"/>
      <c r="C18" s="127"/>
    </row>
    <row r="19" spans="1:3" customFormat="1" ht="30" customHeight="1" thickBot="1" x14ac:dyDescent="0.35">
      <c r="A19" s="4" t="s">
        <v>9</v>
      </c>
      <c r="B19" s="4"/>
      <c r="C19" s="132"/>
    </row>
    <row r="20" spans="1:3" x14ac:dyDescent="0.2">
      <c r="A20" s="136" t="s">
        <v>10</v>
      </c>
      <c r="B20" s="136"/>
      <c r="C20" s="127"/>
    </row>
    <row r="21" spans="1:3" x14ac:dyDescent="0.2">
      <c r="A21" s="24" t="s">
        <v>11</v>
      </c>
      <c r="B21" s="24"/>
      <c r="C21" s="127"/>
    </row>
    <row r="22" spans="1:3" x14ac:dyDescent="0.2">
      <c r="A22" s="24"/>
      <c r="C22" s="127"/>
    </row>
    <row r="23" spans="1:3" s="24" customFormat="1" ht="30" customHeight="1" thickBot="1" x14ac:dyDescent="0.35">
      <c r="A23" s="4" t="s">
        <v>12</v>
      </c>
      <c r="B23" s="4"/>
      <c r="C23" s="127"/>
    </row>
    <row r="24" spans="1:3" x14ac:dyDescent="0.2">
      <c r="A24" s="24" t="s">
        <v>13</v>
      </c>
      <c r="C24" s="127"/>
    </row>
    <row r="25" spans="1:3" s="24" customFormat="1" x14ac:dyDescent="0.2">
      <c r="A25" s="24" t="s">
        <v>227</v>
      </c>
      <c r="B25" s="105"/>
      <c r="C25" s="167"/>
    </row>
    <row r="26" spans="1:3" s="24" customFormat="1" x14ac:dyDescent="0.2">
      <c r="A26" s="24" t="s">
        <v>226</v>
      </c>
      <c r="B26" s="193"/>
      <c r="C26" s="167"/>
    </row>
    <row r="27" spans="1:3" x14ac:dyDescent="0.2">
      <c r="A27" s="210" t="s">
        <v>14</v>
      </c>
      <c r="C27" s="124"/>
    </row>
    <row r="28" spans="1:3" ht="12.75" x14ac:dyDescent="0.2">
      <c r="A28" s="24" t="s">
        <v>299</v>
      </c>
    </row>
    <row r="29" spans="1:3" ht="12.75" x14ac:dyDescent="0.2">
      <c r="A29" s="24" t="s">
        <v>271</v>
      </c>
    </row>
    <row r="30" spans="1:3" ht="15" customHeight="1" x14ac:dyDescent="0.2">
      <c r="A30" s="24" t="s">
        <v>300</v>
      </c>
      <c r="C30" s="124"/>
    </row>
    <row r="31" spans="1:3" ht="15" customHeight="1" x14ac:dyDescent="0.2">
      <c r="A31" s="24" t="s">
        <v>15</v>
      </c>
      <c r="C31" s="124"/>
    </row>
    <row r="32" spans="1:3" ht="15" customHeight="1" x14ac:dyDescent="0.2">
      <c r="A32" s="159" t="s">
        <v>163</v>
      </c>
      <c r="C32" s="124"/>
    </row>
    <row r="33" spans="1:3" ht="15" customHeight="1" x14ac:dyDescent="0.2">
      <c r="A33" s="159" t="s">
        <v>164</v>
      </c>
      <c r="C33" s="124"/>
    </row>
    <row r="34" spans="1:3" ht="15" customHeight="1" x14ac:dyDescent="0.2">
      <c r="A34" s="159" t="s">
        <v>165</v>
      </c>
      <c r="C34" s="124"/>
    </row>
    <row r="35" spans="1:3" ht="15" customHeight="1" x14ac:dyDescent="0.2">
      <c r="A35" s="159" t="s">
        <v>166</v>
      </c>
      <c r="C35" s="124"/>
    </row>
    <row r="36" spans="1:3" ht="15" customHeight="1" x14ac:dyDescent="0.2">
      <c r="A36" s="159" t="s">
        <v>301</v>
      </c>
      <c r="C36" s="124"/>
    </row>
    <row r="37" spans="1:3" ht="15" customHeight="1" x14ac:dyDescent="0.2">
      <c r="A37" s="159" t="s">
        <v>167</v>
      </c>
      <c r="C37" s="124"/>
    </row>
    <row r="38" spans="1:3" ht="15" customHeight="1" x14ac:dyDescent="0.2">
      <c r="A38" s="158" t="s">
        <v>168</v>
      </c>
      <c r="C38" s="124"/>
    </row>
    <row r="39" spans="1:3" ht="15" customHeight="1" x14ac:dyDescent="0.2">
      <c r="A39" s="159" t="s">
        <v>169</v>
      </c>
      <c r="C39" s="124"/>
    </row>
    <row r="40" spans="1:3" ht="15" customHeight="1" x14ac:dyDescent="0.2">
      <c r="A40" s="159" t="s">
        <v>170</v>
      </c>
      <c r="C40" s="124"/>
    </row>
    <row r="41" spans="1:3" ht="15" customHeight="1" x14ac:dyDescent="0.2">
      <c r="A41" s="76" t="s">
        <v>171</v>
      </c>
      <c r="B41" s="142"/>
      <c r="C41" s="124"/>
    </row>
    <row r="42" spans="1:3" x14ac:dyDescent="0.2">
      <c r="A42" s="24" t="s">
        <v>172</v>
      </c>
      <c r="C42" s="127"/>
    </row>
    <row r="43" spans="1:3" x14ac:dyDescent="0.2">
      <c r="C43" s="127"/>
    </row>
    <row r="44" spans="1:3" x14ac:dyDescent="0.2">
      <c r="A44" s="24" t="s">
        <v>225</v>
      </c>
      <c r="C44" s="124"/>
    </row>
    <row r="46" spans="1:3" x14ac:dyDescent="0.2">
      <c r="A46" s="24" t="s">
        <v>284</v>
      </c>
      <c r="C46" s="127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53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45FCE-B239-408C-BE91-54CCA218FD79}">
  <sheetPr>
    <pageSetUpPr autoPageBreaks="0" fitToPage="1"/>
  </sheetPr>
  <dimension ref="A1:M47"/>
  <sheetViews>
    <sheetView showGridLines="0" zoomScale="85" zoomScaleNormal="85" workbookViewId="0"/>
  </sheetViews>
  <sheetFormatPr defaultColWidth="9.42578125" defaultRowHeight="15" customHeight="1" x14ac:dyDescent="0.2"/>
  <cols>
    <col min="1" max="1" width="6.7109375" style="1" customWidth="1"/>
    <col min="2" max="2" width="75.7109375" style="8" customWidth="1"/>
    <col min="3" max="3" width="30.7109375" style="8" customWidth="1"/>
    <col min="4" max="4" width="45.7109375" style="9" customWidth="1"/>
    <col min="5" max="5" width="15.7109375" style="9" customWidth="1"/>
    <col min="6" max="7" width="30.7109375" style="9" customWidth="1"/>
    <col min="8" max="8" width="15.7109375" style="9" customWidth="1"/>
    <col min="9" max="10" width="30.7109375" style="9" customWidth="1"/>
    <col min="11" max="11" width="15.7109375" style="9" customWidth="1"/>
    <col min="12" max="12" width="30.7109375" style="9" customWidth="1"/>
    <col min="13" max="13" width="9.42578125" style="46"/>
    <col min="14" max="16384" width="9.42578125" style="9"/>
  </cols>
  <sheetData>
    <row r="1" spans="1:13" ht="45" customHeight="1" x14ac:dyDescent="0.2">
      <c r="A1" s="3" t="s">
        <v>0</v>
      </c>
      <c r="M1" s="127"/>
    </row>
    <row r="2" spans="1:13" x14ac:dyDescent="0.2">
      <c r="M2" s="127"/>
    </row>
    <row r="3" spans="1:13" customFormat="1" ht="30" customHeight="1" thickBot="1" x14ac:dyDescent="0.35">
      <c r="A3" s="5"/>
      <c r="B3" s="5" t="s">
        <v>75</v>
      </c>
      <c r="C3" s="5"/>
      <c r="D3" s="5"/>
      <c r="E3" s="5"/>
      <c r="F3" s="5"/>
      <c r="G3" s="5"/>
      <c r="H3" s="5"/>
      <c r="I3" s="5"/>
      <c r="J3" s="5"/>
      <c r="K3" s="5"/>
      <c r="L3" s="5"/>
      <c r="M3" s="132"/>
    </row>
    <row r="4" spans="1:13" x14ac:dyDescent="0.2">
      <c r="M4" s="127"/>
    </row>
    <row r="5" spans="1:13" ht="30" customHeight="1" thickBot="1" x14ac:dyDescent="0.35">
      <c r="A5" s="34">
        <f>'Klíčový personál'!A10</f>
        <v>3</v>
      </c>
      <c r="B5" s="5" t="str">
        <f>UPPER(VLOOKUP(A5,'Klíčový personál'!A8:B11,2))</f>
        <v>TECHNICKÝ DOZOR</v>
      </c>
      <c r="C5" s="5"/>
      <c r="D5" s="5"/>
      <c r="E5" s="5"/>
      <c r="F5" s="5"/>
      <c r="G5" s="5"/>
      <c r="H5" s="5"/>
      <c r="I5" s="5"/>
      <c r="J5" s="5"/>
      <c r="K5" s="5"/>
      <c r="L5" s="5"/>
      <c r="M5" s="127"/>
    </row>
    <row r="6" spans="1:13" x14ac:dyDescent="0.2">
      <c r="A6" s="173"/>
      <c r="B6" s="58" t="s">
        <v>79</v>
      </c>
      <c r="M6" s="127"/>
    </row>
    <row r="7" spans="1:13" x14ac:dyDescent="0.2">
      <c r="A7" s="59"/>
      <c r="B7" s="74" t="str">
        <f xml:space="preserve">
IF(VLOOKUP(A5,'Klíčový personál'!A8:C11,3)&lt;&gt;"",VLOOKUP(A5,'Klíčový personál'!A8:C11,3),
"[bude doplněno po zadání na listu ""klíčový personál""]")</f>
        <v>[bude doplněno po zadání na listu "klíčový personál"]</v>
      </c>
      <c r="M7" s="127"/>
    </row>
    <row r="8" spans="1:13" x14ac:dyDescent="0.2">
      <c r="M8" s="127"/>
    </row>
    <row r="9" spans="1:13" ht="20.100000000000001" customHeight="1" thickBot="1" x14ac:dyDescent="0.25">
      <c r="A9" s="12"/>
      <c r="B9" s="12" t="s">
        <v>87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7"/>
    </row>
    <row r="10" spans="1:13" customFormat="1" x14ac:dyDescent="0.2">
      <c r="A10" s="33"/>
      <c r="B10" s="83" t="s">
        <v>89</v>
      </c>
      <c r="M10" s="132"/>
    </row>
    <row r="11" spans="1:13" customFormat="1" x14ac:dyDescent="0.2">
      <c r="A11" s="33"/>
      <c r="B11" s="56" t="s">
        <v>173</v>
      </c>
      <c r="M11" s="132"/>
    </row>
    <row r="12" spans="1:13" customFormat="1" x14ac:dyDescent="0.2">
      <c r="A12" s="82"/>
      <c r="B12" s="140" t="s">
        <v>197</v>
      </c>
      <c r="M12" s="132"/>
    </row>
    <row r="13" spans="1:13" customFormat="1" x14ac:dyDescent="0.2">
      <c r="B13" s="13"/>
      <c r="E13" s="106"/>
      <c r="M13" s="132"/>
    </row>
    <row r="14" spans="1:13" ht="20.100000000000001" customHeight="1" thickBot="1" x14ac:dyDescent="0.25">
      <c r="A14" s="12"/>
      <c r="B14" s="12" t="s">
        <v>91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7"/>
    </row>
    <row r="15" spans="1:13" x14ac:dyDescent="0.2">
      <c r="A15" s="57" t="s">
        <v>59</v>
      </c>
      <c r="B15" s="135" t="s">
        <v>60</v>
      </c>
      <c r="C15"/>
      <c r="D15" s="14"/>
      <c r="F15" s="14"/>
      <c r="G15" s="14"/>
      <c r="H15" s="1"/>
      <c r="I15" s="1"/>
      <c r="J15" s="14"/>
      <c r="K15" s="1"/>
      <c r="L15" s="1"/>
      <c r="M15" s="129"/>
    </row>
    <row r="16" spans="1:13" x14ac:dyDescent="0.2">
      <c r="A16" s="7" t="s">
        <v>61</v>
      </c>
      <c r="B16" s="54" t="s">
        <v>188</v>
      </c>
      <c r="C16"/>
      <c r="D16" s="16"/>
      <c r="E16" s="1"/>
      <c r="F16" s="15"/>
      <c r="G16" s="15"/>
      <c r="H16" s="8"/>
      <c r="I16" s="8"/>
      <c r="J16" s="15"/>
      <c r="K16" s="8"/>
      <c r="L16" s="8"/>
      <c r="M16" s="127"/>
    </row>
    <row r="17" spans="1:13" ht="63.75" x14ac:dyDescent="0.2">
      <c r="A17" s="7" t="s">
        <v>62</v>
      </c>
      <c r="B17" s="75" t="s">
        <v>92</v>
      </c>
      <c r="C17"/>
      <c r="D17" s="16"/>
      <c r="E17" s="8"/>
      <c r="F17" s="15"/>
      <c r="G17" s="15"/>
      <c r="H17" s="8"/>
      <c r="I17" s="8"/>
      <c r="J17" s="15"/>
      <c r="K17" s="8"/>
      <c r="L17" s="8"/>
      <c r="M17" s="127"/>
    </row>
    <row r="18" spans="1:13" ht="38.25" x14ac:dyDescent="0.2">
      <c r="A18" s="6" t="s">
        <v>93</v>
      </c>
      <c r="B18" s="191" t="s">
        <v>211</v>
      </c>
      <c r="C18"/>
      <c r="D18" s="16"/>
      <c r="E18" s="8"/>
      <c r="F18" s="15"/>
      <c r="G18" s="15"/>
      <c r="H18" s="8"/>
      <c r="I18" s="8"/>
      <c r="J18" s="15"/>
      <c r="K18" s="8"/>
      <c r="L18" s="8"/>
      <c r="M18" s="127"/>
    </row>
    <row r="19" spans="1:13" ht="63.75" x14ac:dyDescent="0.2">
      <c r="A19" s="6" t="s">
        <v>119</v>
      </c>
      <c r="B19" s="219" t="s">
        <v>264</v>
      </c>
      <c r="C19"/>
      <c r="D19" s="15"/>
      <c r="E19" s="8"/>
      <c r="F19" s="14"/>
      <c r="G19" s="15"/>
      <c r="H19" s="8"/>
      <c r="I19" s="16"/>
      <c r="J19" s="15"/>
      <c r="K19" s="8"/>
      <c r="L19" s="8"/>
      <c r="M19" s="130"/>
    </row>
    <row r="20" spans="1:13" x14ac:dyDescent="0.2">
      <c r="M20" s="127"/>
    </row>
    <row r="21" spans="1:13" ht="20.100000000000001" customHeight="1" thickBot="1" x14ac:dyDescent="0.25">
      <c r="A21" s="12"/>
      <c r="B21" s="12" t="s">
        <v>94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7"/>
    </row>
    <row r="22" spans="1:13" ht="15.75" x14ac:dyDescent="0.2">
      <c r="A22" s="47"/>
      <c r="B22" s="48" t="s">
        <v>216</v>
      </c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127"/>
    </row>
    <row r="23" spans="1:13" x14ac:dyDescent="0.2">
      <c r="B23" s="76" t="s">
        <v>159</v>
      </c>
      <c r="C23" s="9"/>
      <c r="M23" s="127"/>
    </row>
    <row r="24" spans="1:13" x14ac:dyDescent="0.2">
      <c r="B24" s="24"/>
      <c r="C24" s="24"/>
      <c r="M24" s="127"/>
    </row>
    <row r="25" spans="1:13" x14ac:dyDescent="0.2">
      <c r="A25" s="57" t="s">
        <v>59</v>
      </c>
      <c r="B25" s="60" t="s">
        <v>60</v>
      </c>
      <c r="C25"/>
      <c r="D25" s="14"/>
      <c r="E25" s="1"/>
      <c r="F25" s="14"/>
      <c r="G25" s="14"/>
      <c r="H25" s="1"/>
      <c r="I25" s="1"/>
      <c r="J25" s="14"/>
      <c r="K25" s="1"/>
      <c r="L25" s="1"/>
      <c r="M25" s="129"/>
    </row>
    <row r="26" spans="1:13" x14ac:dyDescent="0.2">
      <c r="A26" s="7" t="s">
        <v>70</v>
      </c>
      <c r="B26" s="192" t="s">
        <v>217</v>
      </c>
      <c r="C26"/>
      <c r="D26" s="16"/>
      <c r="E26" s="8"/>
      <c r="F26" s="15"/>
      <c r="G26" s="15"/>
      <c r="H26" s="8"/>
      <c r="I26" s="8"/>
      <c r="J26" s="15"/>
      <c r="K26" s="8"/>
      <c r="L26" s="8"/>
      <c r="M26" s="127"/>
    </row>
    <row r="27" spans="1:13" ht="76.5" x14ac:dyDescent="0.2">
      <c r="A27" s="7" t="s">
        <v>95</v>
      </c>
      <c r="B27" s="219" t="s">
        <v>246</v>
      </c>
      <c r="C27" s="2"/>
      <c r="D27" s="16"/>
      <c r="E27" s="8"/>
      <c r="F27" s="15"/>
      <c r="G27" s="15"/>
      <c r="H27" s="8"/>
      <c r="I27" s="8"/>
      <c r="J27" s="15"/>
      <c r="K27" s="8"/>
      <c r="L27" s="8"/>
      <c r="M27" s="127"/>
    </row>
    <row r="28" spans="1:13" ht="63.75" x14ac:dyDescent="0.2">
      <c r="A28" s="6" t="s">
        <v>72</v>
      </c>
      <c r="B28" s="190" t="s">
        <v>251</v>
      </c>
      <c r="C28"/>
      <c r="D28" s="16"/>
      <c r="E28" s="8"/>
      <c r="F28" s="15"/>
      <c r="G28" s="15"/>
      <c r="H28" s="8"/>
      <c r="I28" s="8"/>
      <c r="J28" s="15"/>
      <c r="K28" s="8"/>
      <c r="L28" s="8"/>
      <c r="M28" s="127"/>
    </row>
    <row r="29" spans="1:13" ht="51" x14ac:dyDescent="0.2">
      <c r="A29" s="6" t="s">
        <v>200</v>
      </c>
      <c r="B29" s="190" t="s">
        <v>210</v>
      </c>
      <c r="C29"/>
      <c r="D29" s="16"/>
      <c r="E29" s="8"/>
      <c r="F29" s="15"/>
      <c r="G29" s="15"/>
      <c r="H29" s="8"/>
      <c r="I29" s="8"/>
      <c r="J29" s="15"/>
      <c r="K29" s="8"/>
      <c r="L29" s="8"/>
      <c r="M29" s="127"/>
    </row>
    <row r="30" spans="1:13" x14ac:dyDescent="0.2">
      <c r="M30" s="127"/>
    </row>
    <row r="31" spans="1:13" ht="20.100000000000001" customHeight="1" thickBot="1" x14ac:dyDescent="0.25">
      <c r="A31" s="12"/>
      <c r="B31" s="12" t="s">
        <v>96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7"/>
    </row>
    <row r="32" spans="1:13" ht="15.75" x14ac:dyDescent="0.2">
      <c r="A32" s="47"/>
      <c r="B32" s="48" t="s">
        <v>212</v>
      </c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127"/>
    </row>
    <row r="33" spans="1:13" ht="15.75" x14ac:dyDescent="0.2">
      <c r="A33" s="47"/>
      <c r="B33" s="48" t="s">
        <v>213</v>
      </c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127"/>
    </row>
    <row r="34" spans="1:13" x14ac:dyDescent="0.2">
      <c r="B34" s="24" t="s">
        <v>277</v>
      </c>
      <c r="C34" s="9"/>
      <c r="M34" s="127"/>
    </row>
    <row r="35" spans="1:13" x14ac:dyDescent="0.2">
      <c r="B35" s="76" t="s">
        <v>160</v>
      </c>
      <c r="C35" s="9"/>
      <c r="M35" s="127"/>
    </row>
    <row r="36" spans="1:13" x14ac:dyDescent="0.2">
      <c r="B36" s="76" t="s">
        <v>214</v>
      </c>
      <c r="C36" s="9"/>
      <c r="M36" s="127"/>
    </row>
    <row r="37" spans="1:13" x14ac:dyDescent="0.2">
      <c r="B37" s="24"/>
      <c r="C37" s="24"/>
      <c r="M37" s="127"/>
    </row>
    <row r="38" spans="1:13" s="8" customFormat="1" x14ac:dyDescent="0.2">
      <c r="A38" s="237" t="s">
        <v>59</v>
      </c>
      <c r="B38" s="234" t="s">
        <v>97</v>
      </c>
      <c r="C38" s="235"/>
      <c r="D38" s="236"/>
      <c r="E38" s="238" t="s">
        <v>85</v>
      </c>
      <c r="F38" s="234" t="s">
        <v>98</v>
      </c>
      <c r="G38" s="235"/>
      <c r="H38" s="235"/>
      <c r="I38" s="235"/>
      <c r="J38" s="235"/>
      <c r="K38" s="235"/>
      <c r="L38" s="235"/>
      <c r="M38" s="130"/>
    </row>
    <row r="39" spans="1:13" s="8" customFormat="1" ht="25.5" x14ac:dyDescent="0.2">
      <c r="A39" s="236"/>
      <c r="B39" s="87" t="s">
        <v>60</v>
      </c>
      <c r="C39" s="87" t="s">
        <v>99</v>
      </c>
      <c r="D39" s="87" t="s">
        <v>218</v>
      </c>
      <c r="E39" s="239"/>
      <c r="F39" s="87" t="s">
        <v>64</v>
      </c>
      <c r="G39" s="87" t="s">
        <v>65</v>
      </c>
      <c r="H39" s="87" t="s">
        <v>66</v>
      </c>
      <c r="I39" s="88" t="s">
        <v>68</v>
      </c>
      <c r="J39" s="88" t="s">
        <v>100</v>
      </c>
      <c r="K39" s="88" t="s">
        <v>101</v>
      </c>
      <c r="L39" s="60" t="s">
        <v>69</v>
      </c>
      <c r="M39" s="130"/>
    </row>
    <row r="40" spans="1:13" x14ac:dyDescent="0.2">
      <c r="A40" s="7" t="s">
        <v>102</v>
      </c>
      <c r="B40" s="90" t="s">
        <v>215</v>
      </c>
      <c r="C40" s="30"/>
      <c r="D40" s="30"/>
      <c r="E40" s="77"/>
      <c r="F40" s="17"/>
      <c r="G40" s="30"/>
      <c r="H40" s="32"/>
      <c r="I40" s="32"/>
      <c r="J40" s="30"/>
      <c r="K40" s="32"/>
      <c r="L40" s="77"/>
      <c r="M40" s="127"/>
    </row>
    <row r="41" spans="1:13" ht="114.75" x14ac:dyDescent="0.2">
      <c r="A41" s="216" t="s">
        <v>103</v>
      </c>
      <c r="B41" s="220" t="s">
        <v>287</v>
      </c>
      <c r="C41" s="64" t="s">
        <v>20</v>
      </c>
      <c r="D41" s="180"/>
      <c r="E41" s="111">
        <v>0</v>
      </c>
      <c r="F41" s="93" t="s">
        <v>71</v>
      </c>
      <c r="G41" s="62"/>
      <c r="H41" s="43"/>
      <c r="I41" s="181"/>
      <c r="J41" s="65"/>
      <c r="K41" s="181"/>
      <c r="L41" s="182"/>
      <c r="M41" s="127"/>
    </row>
    <row r="42" spans="1:13" ht="102" x14ac:dyDescent="0.2">
      <c r="A42" s="217" t="s">
        <v>104</v>
      </c>
      <c r="B42" s="218" t="str">
        <f>B41</f>
        <v xml:space="preserve">
dozor kvality prováděných prací a Stálý technický dozor stavební zakázky včetně souvisejících úkonů spojených s předáním a převzetím kompletní stavby, přičemž:
▪ předmět stavební zakázky zahrnoval Realizaci Relevantní budovy;
▪ konečná cena Realizace byla alespoň 100 mil. Kč bez DPH
</v>
      </c>
      <c r="C42" s="64" t="s">
        <v>20</v>
      </c>
      <c r="D42" s="180"/>
      <c r="E42" s="111">
        <v>1</v>
      </c>
      <c r="F42" s="93" t="str">
        <f>F41</f>
        <v>konečná cena Realizace
(Kč bez DPH)</v>
      </c>
      <c r="G42" s="62"/>
      <c r="H42" s="43"/>
      <c r="I42" s="181"/>
      <c r="J42" s="65"/>
      <c r="K42" s="181"/>
      <c r="L42" s="182"/>
      <c r="M42" s="127"/>
    </row>
    <row r="43" spans="1:13" ht="102" x14ac:dyDescent="0.2">
      <c r="A43" s="214" t="s">
        <v>105</v>
      </c>
      <c r="B43" s="215" t="str">
        <f>B41</f>
        <v xml:space="preserve">
dozor kvality prováděných prací a Stálý technický dozor stavební zakázky včetně souvisejících úkonů spojených s předáním a převzetím kompletní stavby, přičemž:
▪ předmět stavební zakázky zahrnoval Realizaci Relevantní budovy;
▪ konečná cena Realizace byla alespoň 100 mil. Kč bez DPH
</v>
      </c>
      <c r="C43" s="62" t="s">
        <v>20</v>
      </c>
      <c r="D43" s="178"/>
      <c r="E43" s="144">
        <v>1</v>
      </c>
      <c r="F43" s="93" t="str">
        <f>F41</f>
        <v>konečná cena Realizace
(Kč bez DPH)</v>
      </c>
      <c r="G43" s="62"/>
      <c r="H43" s="78"/>
      <c r="I43" s="183"/>
      <c r="J43" s="45"/>
      <c r="K43" s="183"/>
      <c r="L43" s="184"/>
      <c r="M43" s="127"/>
    </row>
    <row r="44" spans="1:13" ht="102" x14ac:dyDescent="0.2">
      <c r="A44" s="214" t="s">
        <v>281</v>
      </c>
      <c r="B44" s="215" t="str">
        <f>B41</f>
        <v xml:space="preserve">
dozor kvality prováděných prací a Stálý technický dozor stavební zakázky včetně souvisejících úkonů spojených s předáním a převzetím kompletní stavby, přičemž:
▪ předmět stavební zakázky zahrnoval Realizaci Relevantní budovy;
▪ konečná cena Realizace byla alespoň 100 mil. Kč bez DPH
</v>
      </c>
      <c r="C44" s="62" t="s">
        <v>20</v>
      </c>
      <c r="D44" s="178"/>
      <c r="E44" s="144">
        <v>1</v>
      </c>
      <c r="F44" s="93" t="str">
        <f>F41</f>
        <v>konečná cena Realizace
(Kč bez DPH)</v>
      </c>
      <c r="G44" s="62"/>
      <c r="H44" s="78"/>
      <c r="I44" s="183"/>
      <c r="J44" s="45"/>
      <c r="K44" s="183"/>
      <c r="L44" s="184"/>
      <c r="M44" s="127"/>
    </row>
    <row r="45" spans="1:13" ht="102" x14ac:dyDescent="0.2">
      <c r="A45" s="214" t="s">
        <v>282</v>
      </c>
      <c r="B45" s="215" t="str">
        <f>B41</f>
        <v xml:space="preserve">
dozor kvality prováděných prací a Stálý technický dozor stavební zakázky včetně souvisejících úkonů spojených s předáním a převzetím kompletní stavby, přičemž:
▪ předmět stavební zakázky zahrnoval Realizaci Relevantní budovy;
▪ konečná cena Realizace byla alespoň 100 mil. Kč bez DPH
</v>
      </c>
      <c r="C45" s="62" t="s">
        <v>20</v>
      </c>
      <c r="D45" s="178"/>
      <c r="E45" s="144">
        <v>1</v>
      </c>
      <c r="F45" s="93" t="str">
        <f>F41</f>
        <v>konečná cena Realizace
(Kč bez DPH)</v>
      </c>
      <c r="G45" s="62"/>
      <c r="H45" s="78"/>
      <c r="I45" s="183"/>
      <c r="J45" s="45"/>
      <c r="K45" s="183"/>
      <c r="L45" s="184"/>
      <c r="M45" s="127"/>
    </row>
    <row r="46" spans="1:13" x14ac:dyDescent="0.2">
      <c r="H46" s="1"/>
      <c r="K46" s="1"/>
      <c r="M46" s="127"/>
    </row>
    <row r="47" spans="1:13" x14ac:dyDescent="0.2">
      <c r="A47" s="18"/>
      <c r="B47" s="19"/>
      <c r="C47" s="19"/>
      <c r="D47" s="20"/>
      <c r="E47" s="20"/>
      <c r="F47" s="20"/>
      <c r="G47" s="20"/>
      <c r="H47" s="20"/>
      <c r="I47" s="20"/>
      <c r="J47" s="20"/>
      <c r="K47" s="20"/>
      <c r="L47" s="20"/>
      <c r="M47" s="127"/>
    </row>
  </sheetData>
  <sheetProtection sheet="1" objects="1" scenarios="1"/>
  <mergeCells count="4">
    <mergeCell ref="A38:A39"/>
    <mergeCell ref="B38:D38"/>
    <mergeCell ref="E38:E39"/>
    <mergeCell ref="F38:L38"/>
  </mergeCells>
  <pageMargins left="0.70866141732283472" right="0.70866141732283472" top="0.78740157480314965" bottom="0.78740157480314965" header="0.31496062992125984" footer="0.31496062992125984"/>
  <pageSetup paperSize="9" scale="37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678088DC-6148-47EF-8BF8-C6CFBCBC1FB7}">
            <xm:f>AND($C41&lt;&gt;"",$C41&lt;&gt;'Zdroj dat (skrýt)'!$A$2,$E41&lt;&gt;0)</xm:f>
            <x14:dxf>
              <fill>
                <patternFill>
                  <bgColor theme="9" tint="0.39994506668294322"/>
                </patternFill>
              </fill>
            </x14:dxf>
          </x14:cfRule>
          <xm:sqref>E41:E45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797333F-BAB4-4100-A45E-24FDDE679089}">
          <x14:formula1>
            <xm:f>'Zdroj dat (skrýt)'!$A$2:$A$3</xm:f>
          </x14:formula1>
          <xm:sqref>C41:C45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1C069-8FAE-49C1-BC6C-0AB18F127683}">
  <sheetPr>
    <pageSetUpPr autoPageBreaks="0" fitToPage="1"/>
  </sheetPr>
  <dimension ref="A1:M46"/>
  <sheetViews>
    <sheetView showGridLines="0" zoomScale="85" zoomScaleNormal="85" workbookViewId="0"/>
  </sheetViews>
  <sheetFormatPr defaultColWidth="9.42578125" defaultRowHeight="15" customHeight="1" x14ac:dyDescent="0.2"/>
  <cols>
    <col min="1" max="1" width="6.7109375" style="1" customWidth="1"/>
    <col min="2" max="2" width="75.7109375" style="8" customWidth="1"/>
    <col min="3" max="3" width="30.7109375" style="8" customWidth="1"/>
    <col min="4" max="4" width="45.7109375" style="9" customWidth="1"/>
    <col min="5" max="5" width="15.7109375" style="9" customWidth="1"/>
    <col min="6" max="7" width="30.7109375" style="9" customWidth="1"/>
    <col min="8" max="8" width="15.7109375" style="9" customWidth="1"/>
    <col min="9" max="10" width="30.7109375" style="9" customWidth="1"/>
    <col min="11" max="11" width="15.7109375" style="9" customWidth="1"/>
    <col min="12" max="12" width="30.7109375" style="9" customWidth="1"/>
    <col min="13" max="13" width="9.42578125" style="46"/>
    <col min="14" max="16384" width="9.42578125" style="9"/>
  </cols>
  <sheetData>
    <row r="1" spans="1:13" ht="45" customHeight="1" x14ac:dyDescent="0.2">
      <c r="A1" s="3" t="s">
        <v>0</v>
      </c>
      <c r="M1" s="127"/>
    </row>
    <row r="2" spans="1:13" x14ac:dyDescent="0.2">
      <c r="M2" s="127"/>
    </row>
    <row r="3" spans="1:13" customFormat="1" ht="30" customHeight="1" thickBot="1" x14ac:dyDescent="0.35">
      <c r="A3" s="5"/>
      <c r="B3" s="5" t="s">
        <v>75</v>
      </c>
      <c r="C3" s="5"/>
      <c r="D3" s="5"/>
      <c r="E3" s="5"/>
      <c r="F3" s="5"/>
      <c r="G3" s="5"/>
      <c r="H3" s="5"/>
      <c r="I3" s="5"/>
      <c r="J3" s="5"/>
      <c r="K3" s="5"/>
      <c r="L3" s="5"/>
      <c r="M3" s="132"/>
    </row>
    <row r="4" spans="1:13" x14ac:dyDescent="0.2">
      <c r="M4" s="127"/>
    </row>
    <row r="5" spans="1:13" ht="30" customHeight="1" thickBot="1" x14ac:dyDescent="0.35">
      <c r="A5" s="34">
        <f>'Klíčový personál'!A11</f>
        <v>4</v>
      </c>
      <c r="B5" s="5" t="str">
        <f>UPPER(VLOOKUP(A5,'Klíčový personál'!A8:B11,2))</f>
        <v>EXPERT NA TECHNIKU PROSTŘEDÍ STAVEB</v>
      </c>
      <c r="C5" s="5"/>
      <c r="D5" s="5"/>
      <c r="E5" s="5"/>
      <c r="F5" s="5"/>
      <c r="G5" s="5"/>
      <c r="H5" s="5"/>
      <c r="I5" s="5"/>
      <c r="J5" s="5"/>
      <c r="K5" s="5"/>
      <c r="L5" s="5"/>
      <c r="M5" s="127"/>
    </row>
    <row r="6" spans="1:13" x14ac:dyDescent="0.2">
      <c r="A6" s="173"/>
      <c r="B6" s="58" t="s">
        <v>79</v>
      </c>
      <c r="M6" s="127"/>
    </row>
    <row r="7" spans="1:13" x14ac:dyDescent="0.2">
      <c r="A7" s="59"/>
      <c r="B7" s="74" t="str">
        <f xml:space="preserve">
IF(VLOOKUP(A5,'Klíčový personál'!A8:C11,3)&lt;&gt;"",VLOOKUP(A5,'Klíčový personál'!A8:C11,3),
"[bude doplněno po zadání na listu ""klíčový personál""]")</f>
        <v>[bude doplněno po zadání na listu "klíčový personál"]</v>
      </c>
      <c r="M7" s="127"/>
    </row>
    <row r="8" spans="1:13" x14ac:dyDescent="0.2">
      <c r="M8" s="127"/>
    </row>
    <row r="9" spans="1:13" ht="20.100000000000001" customHeight="1" thickBot="1" x14ac:dyDescent="0.25">
      <c r="A9" s="12"/>
      <c r="B9" s="12" t="s">
        <v>87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7"/>
    </row>
    <row r="10" spans="1:13" customFormat="1" x14ac:dyDescent="0.2">
      <c r="A10" s="33"/>
      <c r="B10" s="83" t="s">
        <v>89</v>
      </c>
      <c r="M10" s="132"/>
    </row>
    <row r="11" spans="1:13" customFormat="1" ht="25.5" x14ac:dyDescent="0.2">
      <c r="A11" s="82"/>
      <c r="B11" s="56" t="s">
        <v>240</v>
      </c>
      <c r="M11" s="132"/>
    </row>
    <row r="12" spans="1:13" customFormat="1" x14ac:dyDescent="0.2">
      <c r="B12" s="13"/>
      <c r="E12" s="106"/>
      <c r="M12" s="132"/>
    </row>
    <row r="13" spans="1:13" ht="20.100000000000001" customHeight="1" thickBot="1" x14ac:dyDescent="0.25">
      <c r="A13" s="12"/>
      <c r="B13" s="12" t="s">
        <v>91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7"/>
    </row>
    <row r="14" spans="1:13" x14ac:dyDescent="0.2">
      <c r="A14" s="57" t="s">
        <v>59</v>
      </c>
      <c r="B14" s="135" t="s">
        <v>60</v>
      </c>
      <c r="C14"/>
      <c r="D14" s="14"/>
      <c r="F14" s="14"/>
      <c r="G14" s="14"/>
      <c r="H14" s="1"/>
      <c r="I14" s="1"/>
      <c r="J14" s="14"/>
      <c r="K14" s="1"/>
      <c r="L14" s="1"/>
      <c r="M14" s="129"/>
    </row>
    <row r="15" spans="1:13" x14ac:dyDescent="0.2">
      <c r="A15" s="7" t="s">
        <v>61</v>
      </c>
      <c r="B15" s="54" t="s">
        <v>188</v>
      </c>
      <c r="C15"/>
      <c r="D15" s="16"/>
      <c r="E15" s="1"/>
      <c r="F15" s="15"/>
      <c r="G15" s="15"/>
      <c r="H15" s="8"/>
      <c r="I15" s="8"/>
      <c r="J15" s="15"/>
      <c r="K15" s="8"/>
      <c r="L15" s="8"/>
      <c r="M15" s="127"/>
    </row>
    <row r="16" spans="1:13" ht="63.75" x14ac:dyDescent="0.2">
      <c r="A16" s="7" t="s">
        <v>62</v>
      </c>
      <c r="B16" s="75" t="s">
        <v>92</v>
      </c>
      <c r="C16"/>
      <c r="D16" s="16"/>
      <c r="E16" s="8"/>
      <c r="F16" s="15"/>
      <c r="G16" s="15"/>
      <c r="H16" s="8"/>
      <c r="I16" s="8"/>
      <c r="J16" s="15"/>
      <c r="K16" s="8"/>
      <c r="L16" s="8"/>
      <c r="M16" s="127"/>
    </row>
    <row r="17" spans="1:13" ht="38.25" x14ac:dyDescent="0.2">
      <c r="A17" s="6" t="s">
        <v>93</v>
      </c>
      <c r="B17" s="191" t="s">
        <v>211</v>
      </c>
      <c r="C17"/>
      <c r="D17" s="16"/>
      <c r="E17" s="8"/>
      <c r="F17" s="15"/>
      <c r="G17" s="15"/>
      <c r="H17" s="8"/>
      <c r="I17" s="8"/>
      <c r="J17" s="15"/>
      <c r="K17" s="8"/>
      <c r="L17" s="8"/>
      <c r="M17" s="127"/>
    </row>
    <row r="18" spans="1:13" ht="76.5" x14ac:dyDescent="0.2">
      <c r="A18" s="6" t="s">
        <v>119</v>
      </c>
      <c r="B18" s="190" t="s">
        <v>289</v>
      </c>
      <c r="C18"/>
      <c r="D18" s="15"/>
      <c r="E18" s="8"/>
      <c r="F18" s="14"/>
      <c r="G18" s="15"/>
      <c r="H18" s="8"/>
      <c r="I18" s="16"/>
      <c r="J18" s="15"/>
      <c r="K18" s="8"/>
      <c r="L18" s="8"/>
      <c r="M18" s="130"/>
    </row>
    <row r="19" spans="1:13" x14ac:dyDescent="0.2">
      <c r="M19" s="127"/>
    </row>
    <row r="20" spans="1:13" ht="20.100000000000001" customHeight="1" thickBot="1" x14ac:dyDescent="0.25">
      <c r="A20" s="12"/>
      <c r="B20" s="12" t="s">
        <v>94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7"/>
    </row>
    <row r="21" spans="1:13" ht="15.75" x14ac:dyDescent="0.2">
      <c r="A21" s="47"/>
      <c r="B21" s="48" t="s">
        <v>216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127"/>
    </row>
    <row r="22" spans="1:13" x14ac:dyDescent="0.2">
      <c r="B22" s="76" t="s">
        <v>159</v>
      </c>
      <c r="C22" s="9"/>
      <c r="M22" s="127"/>
    </row>
    <row r="23" spans="1:13" x14ac:dyDescent="0.2">
      <c r="B23" s="24"/>
      <c r="C23" s="24"/>
      <c r="M23" s="127"/>
    </row>
    <row r="24" spans="1:13" x14ac:dyDescent="0.2">
      <c r="A24" s="57" t="s">
        <v>59</v>
      </c>
      <c r="B24" s="60" t="s">
        <v>60</v>
      </c>
      <c r="C24"/>
      <c r="D24" s="14"/>
      <c r="E24" s="1"/>
      <c r="F24" s="14"/>
      <c r="G24" s="14"/>
      <c r="H24" s="1"/>
      <c r="I24" s="1"/>
      <c r="J24" s="14"/>
      <c r="K24" s="1"/>
      <c r="L24" s="1"/>
      <c r="M24" s="129"/>
    </row>
    <row r="25" spans="1:13" x14ac:dyDescent="0.2">
      <c r="A25" s="7" t="s">
        <v>70</v>
      </c>
      <c r="B25" s="192" t="s">
        <v>217</v>
      </c>
      <c r="C25"/>
      <c r="D25" s="16"/>
      <c r="E25" s="8"/>
      <c r="F25" s="15"/>
      <c r="G25" s="15"/>
      <c r="H25" s="8"/>
      <c r="I25" s="8"/>
      <c r="J25" s="15"/>
      <c r="K25" s="8"/>
      <c r="L25" s="8"/>
      <c r="M25" s="127"/>
    </row>
    <row r="26" spans="1:13" ht="51" x14ac:dyDescent="0.2">
      <c r="A26" s="7" t="s">
        <v>95</v>
      </c>
      <c r="B26" s="219" t="s">
        <v>290</v>
      </c>
      <c r="C26" s="2"/>
      <c r="D26" s="16"/>
      <c r="E26" s="8"/>
      <c r="F26" s="15"/>
      <c r="G26" s="15"/>
      <c r="H26" s="8"/>
      <c r="I26" s="8"/>
      <c r="J26" s="15"/>
      <c r="K26" s="8"/>
      <c r="L26" s="8"/>
      <c r="M26" s="127"/>
    </row>
    <row r="27" spans="1:13" ht="51" x14ac:dyDescent="0.2">
      <c r="A27" s="6" t="s">
        <v>72</v>
      </c>
      <c r="B27" s="190" t="s">
        <v>241</v>
      </c>
      <c r="C27"/>
      <c r="D27" s="16"/>
      <c r="E27" s="8"/>
      <c r="F27" s="15"/>
      <c r="G27" s="15"/>
      <c r="H27" s="8"/>
      <c r="I27" s="8"/>
      <c r="J27" s="15"/>
      <c r="K27" s="8"/>
      <c r="L27" s="8"/>
      <c r="M27" s="127"/>
    </row>
    <row r="28" spans="1:13" ht="51" x14ac:dyDescent="0.2">
      <c r="A28" s="6" t="s">
        <v>200</v>
      </c>
      <c r="B28" s="190" t="s">
        <v>210</v>
      </c>
      <c r="C28"/>
      <c r="D28" s="16"/>
      <c r="E28" s="8"/>
      <c r="F28" s="15"/>
      <c r="G28" s="15"/>
      <c r="H28" s="8"/>
      <c r="I28" s="8"/>
      <c r="J28" s="15"/>
      <c r="K28" s="8"/>
      <c r="L28" s="8"/>
      <c r="M28" s="127"/>
    </row>
    <row r="29" spans="1:13" x14ac:dyDescent="0.2">
      <c r="M29" s="127"/>
    </row>
    <row r="30" spans="1:13" ht="20.100000000000001" customHeight="1" thickBot="1" x14ac:dyDescent="0.25">
      <c r="A30" s="12"/>
      <c r="B30" s="12" t="s">
        <v>96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7"/>
    </row>
    <row r="31" spans="1:13" ht="15.75" x14ac:dyDescent="0.2">
      <c r="A31" s="47"/>
      <c r="B31" s="48" t="s">
        <v>212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127"/>
    </row>
    <row r="32" spans="1:13" ht="15.75" x14ac:dyDescent="0.2">
      <c r="A32" s="47"/>
      <c r="B32" s="48" t="s">
        <v>213</v>
      </c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127"/>
    </row>
    <row r="33" spans="1:13" x14ac:dyDescent="0.2">
      <c r="B33" s="24" t="s">
        <v>277</v>
      </c>
      <c r="C33" s="9"/>
      <c r="M33" s="127"/>
    </row>
    <row r="34" spans="1:13" x14ac:dyDescent="0.2">
      <c r="B34" s="76" t="s">
        <v>160</v>
      </c>
      <c r="C34" s="9"/>
      <c r="M34" s="127"/>
    </row>
    <row r="35" spans="1:13" x14ac:dyDescent="0.2">
      <c r="B35" s="76" t="s">
        <v>214</v>
      </c>
      <c r="C35" s="9"/>
      <c r="M35" s="127"/>
    </row>
    <row r="36" spans="1:13" x14ac:dyDescent="0.2">
      <c r="B36" s="24"/>
      <c r="C36" s="24"/>
      <c r="M36" s="127"/>
    </row>
    <row r="37" spans="1:13" s="8" customFormat="1" x14ac:dyDescent="0.2">
      <c r="A37" s="237" t="s">
        <v>59</v>
      </c>
      <c r="B37" s="234" t="s">
        <v>97</v>
      </c>
      <c r="C37" s="235"/>
      <c r="D37" s="236"/>
      <c r="E37" s="238" t="s">
        <v>85</v>
      </c>
      <c r="F37" s="234" t="s">
        <v>98</v>
      </c>
      <c r="G37" s="235"/>
      <c r="H37" s="235"/>
      <c r="I37" s="235"/>
      <c r="J37" s="235"/>
      <c r="K37" s="235"/>
      <c r="L37" s="235"/>
      <c r="M37" s="130"/>
    </row>
    <row r="38" spans="1:13" s="8" customFormat="1" ht="25.5" x14ac:dyDescent="0.2">
      <c r="A38" s="236"/>
      <c r="B38" s="87" t="s">
        <v>60</v>
      </c>
      <c r="C38" s="87" t="s">
        <v>99</v>
      </c>
      <c r="D38" s="87" t="s">
        <v>218</v>
      </c>
      <c r="E38" s="239"/>
      <c r="F38" s="87" t="s">
        <v>64</v>
      </c>
      <c r="G38" s="87" t="s">
        <v>65</v>
      </c>
      <c r="H38" s="87" t="s">
        <v>66</v>
      </c>
      <c r="I38" s="88" t="s">
        <v>68</v>
      </c>
      <c r="J38" s="88" t="s">
        <v>100</v>
      </c>
      <c r="K38" s="88" t="s">
        <v>101</v>
      </c>
      <c r="L38" s="60" t="s">
        <v>69</v>
      </c>
      <c r="M38" s="130"/>
    </row>
    <row r="39" spans="1:13" x14ac:dyDescent="0.2">
      <c r="A39" s="7" t="s">
        <v>102</v>
      </c>
      <c r="B39" s="90" t="s">
        <v>215</v>
      </c>
      <c r="C39" s="30"/>
      <c r="D39" s="30"/>
      <c r="E39" s="77"/>
      <c r="F39" s="17"/>
      <c r="G39" s="30"/>
      <c r="H39" s="32"/>
      <c r="I39" s="32"/>
      <c r="J39" s="30"/>
      <c r="K39" s="32"/>
      <c r="L39" s="77"/>
      <c r="M39" s="127"/>
    </row>
    <row r="40" spans="1:13" ht="229.5" x14ac:dyDescent="0.2">
      <c r="A40" s="216" t="s">
        <v>103</v>
      </c>
      <c r="B40" s="223" t="s">
        <v>308</v>
      </c>
      <c r="C40" s="64" t="s">
        <v>20</v>
      </c>
      <c r="D40" s="180"/>
      <c r="E40" s="111">
        <v>0</v>
      </c>
      <c r="F40" s="93" t="s">
        <v>309</v>
      </c>
      <c r="G40" s="62"/>
      <c r="H40" s="43"/>
      <c r="I40" s="181"/>
      <c r="J40" s="65"/>
      <c r="K40" s="181"/>
      <c r="L40" s="182"/>
      <c r="M40" s="127"/>
    </row>
    <row r="41" spans="1:13" ht="229.5" x14ac:dyDescent="0.2">
      <c r="A41" s="217" t="s">
        <v>104</v>
      </c>
      <c r="B41" s="218" t="str">
        <f>B40</f>
        <v xml:space="preserve">
řešení odborných otázek týkajících se Realizace systému technických zařízení, přičemž:
▪ odborné otázky byly řešeny v souvislosti s:
    (a) odborným dozorem Realizace Relevantní budovy;
    (b) Realizací Relevantní budovy; nebo
    (c) projektovou přípravou Realizace Relevantní budovy;
▪ systém zahrnoval:
     - klimatizační nebo vzduchotechnická zařízení;
     - topení a chlazení; a
     - propojení a integraci do systému měření a regulace; 
▪ konečná cena Realizace systému byla alespoň 5 mil. Kč bez DPH
▪ rozsah činnosti dané osoby při řešení odborných otázek byl alespoň 40 hodin;
</v>
      </c>
      <c r="C41" s="64" t="s">
        <v>20</v>
      </c>
      <c r="D41" s="180"/>
      <c r="E41" s="111">
        <v>1</v>
      </c>
      <c r="F41" s="93" t="str">
        <f>F40</f>
        <v>konečná cena Realizace systému
(Kč bez DPH)
-
min. rozsah činnosti dané osoby při řešení odborných otázek
(hodiny)</v>
      </c>
      <c r="G41" s="62"/>
      <c r="H41" s="43"/>
      <c r="I41" s="181"/>
      <c r="J41" s="65"/>
      <c r="K41" s="181"/>
      <c r="L41" s="182"/>
      <c r="M41" s="127"/>
    </row>
    <row r="42" spans="1:13" ht="229.5" x14ac:dyDescent="0.2">
      <c r="A42" s="214" t="s">
        <v>105</v>
      </c>
      <c r="B42" s="215" t="str">
        <f>B40</f>
        <v xml:space="preserve">
řešení odborných otázek týkajících se Realizace systému technických zařízení, přičemž:
▪ odborné otázky byly řešeny v souvislosti s:
    (a) odborným dozorem Realizace Relevantní budovy;
    (b) Realizací Relevantní budovy; nebo
    (c) projektovou přípravou Realizace Relevantní budovy;
▪ systém zahrnoval:
     - klimatizační nebo vzduchotechnická zařízení;
     - topení a chlazení; a
     - propojení a integraci do systému měření a regulace; 
▪ konečná cena Realizace systému byla alespoň 5 mil. Kč bez DPH
▪ rozsah činnosti dané osoby při řešení odborných otázek byl alespoň 40 hodin;
</v>
      </c>
      <c r="C42" s="62" t="s">
        <v>20</v>
      </c>
      <c r="D42" s="178"/>
      <c r="E42" s="144">
        <v>1</v>
      </c>
      <c r="F42" s="93" t="str">
        <f>F40</f>
        <v>konečná cena Realizace systému
(Kč bez DPH)
-
min. rozsah činnosti dané osoby při řešení odborných otázek
(hodiny)</v>
      </c>
      <c r="G42" s="62"/>
      <c r="H42" s="78"/>
      <c r="I42" s="183"/>
      <c r="J42" s="45"/>
      <c r="K42" s="183"/>
      <c r="L42" s="184"/>
      <c r="M42" s="127"/>
    </row>
    <row r="43" spans="1:13" ht="229.5" x14ac:dyDescent="0.2">
      <c r="A43" s="214" t="s">
        <v>281</v>
      </c>
      <c r="B43" s="215" t="str">
        <f>B40</f>
        <v xml:space="preserve">
řešení odborných otázek týkajících se Realizace systému technických zařízení, přičemž:
▪ odborné otázky byly řešeny v souvislosti s:
    (a) odborným dozorem Realizace Relevantní budovy;
    (b) Realizací Relevantní budovy; nebo
    (c) projektovou přípravou Realizace Relevantní budovy;
▪ systém zahrnoval:
     - klimatizační nebo vzduchotechnická zařízení;
     - topení a chlazení; a
     - propojení a integraci do systému měření a regulace; 
▪ konečná cena Realizace systému byla alespoň 5 mil. Kč bez DPH
▪ rozsah činnosti dané osoby při řešení odborných otázek byl alespoň 40 hodin;
</v>
      </c>
      <c r="C43" s="62" t="s">
        <v>20</v>
      </c>
      <c r="D43" s="178"/>
      <c r="E43" s="144">
        <v>1</v>
      </c>
      <c r="F43" s="93" t="str">
        <f>F40</f>
        <v>konečná cena Realizace systému
(Kč bez DPH)
-
min. rozsah činnosti dané osoby při řešení odborných otázek
(hodiny)</v>
      </c>
      <c r="G43" s="62"/>
      <c r="H43" s="78"/>
      <c r="I43" s="183"/>
      <c r="J43" s="45"/>
      <c r="K43" s="183"/>
      <c r="L43" s="184"/>
      <c r="M43" s="127"/>
    </row>
    <row r="44" spans="1:13" ht="229.5" x14ac:dyDescent="0.2">
      <c r="A44" s="214" t="s">
        <v>282</v>
      </c>
      <c r="B44" s="215" t="str">
        <f>B40</f>
        <v xml:space="preserve">
řešení odborných otázek týkajících se Realizace systému technických zařízení, přičemž:
▪ odborné otázky byly řešeny v souvislosti s:
    (a) odborným dozorem Realizace Relevantní budovy;
    (b) Realizací Relevantní budovy; nebo
    (c) projektovou přípravou Realizace Relevantní budovy;
▪ systém zahrnoval:
     - klimatizační nebo vzduchotechnická zařízení;
     - topení a chlazení; a
     - propojení a integraci do systému měření a regulace; 
▪ konečná cena Realizace systému byla alespoň 5 mil. Kč bez DPH
▪ rozsah činnosti dané osoby při řešení odborných otázek byl alespoň 40 hodin;
</v>
      </c>
      <c r="C44" s="62" t="s">
        <v>20</v>
      </c>
      <c r="D44" s="178"/>
      <c r="E44" s="144">
        <v>1</v>
      </c>
      <c r="F44" s="93" t="str">
        <f>F40</f>
        <v>konečná cena Realizace systému
(Kč bez DPH)
-
min. rozsah činnosti dané osoby při řešení odborných otázek
(hodiny)</v>
      </c>
      <c r="G44" s="62"/>
      <c r="H44" s="78"/>
      <c r="I44" s="183"/>
      <c r="J44" s="45"/>
      <c r="K44" s="183"/>
      <c r="L44" s="184"/>
      <c r="M44" s="127"/>
    </row>
    <row r="45" spans="1:13" x14ac:dyDescent="0.2">
      <c r="H45" s="1"/>
      <c r="K45" s="1"/>
      <c r="M45" s="127"/>
    </row>
    <row r="46" spans="1:13" x14ac:dyDescent="0.2">
      <c r="A46" s="18"/>
      <c r="B46" s="19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127"/>
    </row>
  </sheetData>
  <sheetProtection sheet="1" objects="1" scenarios="1"/>
  <mergeCells count="4">
    <mergeCell ref="A37:A38"/>
    <mergeCell ref="B37:D37"/>
    <mergeCell ref="E37:E38"/>
    <mergeCell ref="F37:L37"/>
  </mergeCells>
  <pageMargins left="0.70866141732283472" right="0.70866141732283472" top="0.78740157480314965" bottom="0.78740157480314965" header="0.31496062992125984" footer="0.31496062992125984"/>
  <pageSetup paperSize="9" scale="37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47F554DA-3459-4644-A3F2-57C28A770663}">
            <xm:f>AND($C40&lt;&gt;"",$C40&lt;&gt;'Zdroj dat (skrýt)'!$A$2,$E40&lt;&gt;0)</xm:f>
            <x14:dxf>
              <fill>
                <patternFill>
                  <bgColor theme="9" tint="0.39994506668294322"/>
                </patternFill>
              </fill>
            </x14:dxf>
          </x14:cfRule>
          <xm:sqref>E40:E44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EC1D5D1-92F3-4823-9FB5-3FDA897BA6F5}">
          <x14:formula1>
            <xm:f>'Zdroj dat (skrýt)'!$A$6:$A$9</xm:f>
          </x14:formula1>
          <xm:sqref>C40:C44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72D3F-6435-4FEF-9F05-ABFA8073F547}">
  <sheetPr>
    <pageSetUpPr autoPageBreaks="0" fitToPage="1"/>
  </sheetPr>
  <dimension ref="A1:D28"/>
  <sheetViews>
    <sheetView showGridLines="0" zoomScaleNormal="100" workbookViewId="0"/>
  </sheetViews>
  <sheetFormatPr defaultColWidth="9.140625" defaultRowHeight="15" customHeight="1" x14ac:dyDescent="0.2"/>
  <cols>
    <col min="1" max="1" width="30.7109375" style="9" customWidth="1"/>
    <col min="2" max="2" width="45.7109375" style="8" customWidth="1"/>
    <col min="3" max="3" width="120.7109375" style="9" customWidth="1"/>
    <col min="4" max="16384" width="9.140625" style="9"/>
  </cols>
  <sheetData>
    <row r="1" spans="1:4" ht="45" customHeight="1" x14ac:dyDescent="0.2">
      <c r="A1" s="3" t="s">
        <v>0</v>
      </c>
      <c r="D1" s="127"/>
    </row>
    <row r="2" spans="1:4" x14ac:dyDescent="0.2">
      <c r="D2" s="127"/>
    </row>
    <row r="3" spans="1:4" ht="30" customHeight="1" thickBot="1" x14ac:dyDescent="0.35">
      <c r="A3" s="5" t="s">
        <v>120</v>
      </c>
      <c r="B3" s="10"/>
      <c r="C3" s="25"/>
      <c r="D3" s="127"/>
    </row>
    <row r="4" spans="1:4" s="70" customFormat="1" x14ac:dyDescent="0.2">
      <c r="A4" s="168" t="s">
        <v>17</v>
      </c>
      <c r="B4" s="44"/>
      <c r="D4" s="126"/>
    </row>
    <row r="5" spans="1:4" s="70" customFormat="1" x14ac:dyDescent="0.2">
      <c r="A5" s="169" t="s">
        <v>18</v>
      </c>
      <c r="B5" s="36"/>
      <c r="D5" s="126"/>
    </row>
    <row r="6" spans="1:4" s="70" customFormat="1" x14ac:dyDescent="0.2">
      <c r="A6" s="170" t="s">
        <v>19</v>
      </c>
      <c r="B6" s="37"/>
      <c r="D6" s="126"/>
    </row>
    <row r="7" spans="1:4" s="70" customFormat="1" ht="25.5" x14ac:dyDescent="0.2">
      <c r="A7" s="170" t="s">
        <v>121</v>
      </c>
      <c r="B7" s="41" t="s">
        <v>122</v>
      </c>
      <c r="D7" s="126"/>
    </row>
    <row r="8" spans="1:4" s="70" customFormat="1" ht="51" x14ac:dyDescent="0.2">
      <c r="A8" s="170" t="s">
        <v>123</v>
      </c>
      <c r="B8" s="41" t="s">
        <v>157</v>
      </c>
      <c r="D8" s="126"/>
    </row>
    <row r="9" spans="1:4" s="70" customFormat="1" x14ac:dyDescent="0.2">
      <c r="B9" s="71"/>
      <c r="D9" s="126"/>
    </row>
    <row r="10" spans="1:4" ht="30" customHeight="1" thickBot="1" x14ac:dyDescent="0.35">
      <c r="A10" s="5" t="s">
        <v>124</v>
      </c>
      <c r="B10" s="10"/>
      <c r="C10" s="25"/>
      <c r="D10" s="127"/>
    </row>
    <row r="11" spans="1:4" s="70" customFormat="1" x14ac:dyDescent="0.2">
      <c r="A11" s="168" t="s">
        <v>17</v>
      </c>
      <c r="B11" s="44"/>
      <c r="D11" s="126"/>
    </row>
    <row r="12" spans="1:4" s="70" customFormat="1" x14ac:dyDescent="0.2">
      <c r="A12" s="169" t="s">
        <v>18</v>
      </c>
      <c r="B12" s="36"/>
      <c r="D12" s="126"/>
    </row>
    <row r="13" spans="1:4" s="70" customFormat="1" x14ac:dyDescent="0.2">
      <c r="A13" s="170" t="s">
        <v>19</v>
      </c>
      <c r="B13" s="37"/>
      <c r="D13" s="126"/>
    </row>
    <row r="14" spans="1:4" s="70" customFormat="1" ht="25.5" x14ac:dyDescent="0.2">
      <c r="A14" s="171" t="s">
        <v>125</v>
      </c>
      <c r="B14" s="41" t="s">
        <v>126</v>
      </c>
      <c r="D14" s="126"/>
    </row>
    <row r="15" spans="1:4" s="70" customFormat="1" x14ac:dyDescent="0.2">
      <c r="B15" s="71"/>
      <c r="D15" s="126"/>
    </row>
    <row r="16" spans="1:4" x14ac:dyDescent="0.2">
      <c r="D16" s="127"/>
    </row>
    <row r="17" spans="1:4" x14ac:dyDescent="0.2">
      <c r="D17" s="127"/>
    </row>
    <row r="18" spans="1:4" x14ac:dyDescent="0.2">
      <c r="A18" s="27"/>
      <c r="B18" s="28"/>
      <c r="C18" s="123"/>
      <c r="D18" s="127"/>
    </row>
    <row r="19" spans="1:4" s="24" customFormat="1" ht="30" customHeight="1" thickBot="1" x14ac:dyDescent="0.35">
      <c r="A19" s="4" t="s">
        <v>127</v>
      </c>
      <c r="B19" s="26"/>
      <c r="C19" s="4"/>
      <c r="D19" s="127"/>
    </row>
    <row r="20" spans="1:4" x14ac:dyDescent="0.2">
      <c r="A20" s="24" t="s">
        <v>128</v>
      </c>
      <c r="B20" s="9"/>
      <c r="D20" s="127"/>
    </row>
    <row r="21" spans="1:4" x14ac:dyDescent="0.2">
      <c r="A21" s="24" t="s">
        <v>129</v>
      </c>
      <c r="B21" s="21"/>
      <c r="D21" s="127"/>
    </row>
    <row r="22" spans="1:4" x14ac:dyDescent="0.2">
      <c r="A22" s="24" t="s">
        <v>158</v>
      </c>
      <c r="B22" s="21"/>
      <c r="D22" s="127"/>
    </row>
    <row r="23" spans="1:4" x14ac:dyDescent="0.2">
      <c r="A23" s="24" t="s">
        <v>130</v>
      </c>
      <c r="B23" s="9"/>
      <c r="D23" s="127"/>
    </row>
    <row r="24" spans="1:4" x14ac:dyDescent="0.2">
      <c r="A24" s="24" t="s">
        <v>162</v>
      </c>
      <c r="B24" s="9"/>
      <c r="D24" s="127"/>
    </row>
    <row r="25" spans="1:4" x14ac:dyDescent="0.2">
      <c r="D25" s="127"/>
    </row>
    <row r="26" spans="1:4" s="24" customFormat="1" ht="30" customHeight="1" thickBot="1" x14ac:dyDescent="0.35">
      <c r="A26" s="4" t="s">
        <v>22</v>
      </c>
      <c r="B26" s="22"/>
      <c r="C26" s="26"/>
      <c r="D26" s="127"/>
    </row>
    <row r="27" spans="1:4" x14ac:dyDescent="0.2">
      <c r="A27" s="24" t="s">
        <v>131</v>
      </c>
      <c r="B27" s="21"/>
      <c r="D27" s="127"/>
    </row>
    <row r="28" spans="1:4" x14ac:dyDescent="0.2">
      <c r="A28" s="24" t="s">
        <v>132</v>
      </c>
      <c r="B28" s="21"/>
      <c r="D28" s="127"/>
    </row>
  </sheetData>
  <sheetProtection sheet="1" formatCells="0" formatRows="0" insertRows="0" deleteRows="0"/>
  <pageMargins left="0.70866141732283472" right="0.70866141732283472" top="0.78740157480314965" bottom="0.78740157480314965" header="0.31496062992125984" footer="0.31496062992125984"/>
  <pageSetup paperSize="9" scale="6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1D176-A5D0-4C48-BE75-BE42CBE61FE4}">
  <sheetPr>
    <pageSetUpPr autoPageBreaks="0" fitToPage="1"/>
  </sheetPr>
  <dimension ref="A1:C24"/>
  <sheetViews>
    <sheetView showGridLines="0" zoomScaleNormal="100" workbookViewId="0"/>
  </sheetViews>
  <sheetFormatPr defaultColWidth="9.140625" defaultRowHeight="15" customHeight="1" x14ac:dyDescent="0.2"/>
  <cols>
    <col min="1" max="1" width="6.5703125" style="1" customWidth="1"/>
    <col min="2" max="2" width="150.5703125" style="9" customWidth="1"/>
    <col min="3" max="16384" width="9.140625" style="9"/>
  </cols>
  <sheetData>
    <row r="1" spans="1:3" ht="45" customHeight="1" x14ac:dyDescent="0.2">
      <c r="A1" s="3" t="s">
        <v>0</v>
      </c>
      <c r="C1" s="124"/>
    </row>
    <row r="2" spans="1:3" x14ac:dyDescent="0.2">
      <c r="C2" s="124"/>
    </row>
    <row r="3" spans="1:3" ht="30" customHeight="1" thickBot="1" x14ac:dyDescent="0.35">
      <c r="A3" s="5"/>
      <c r="B3" s="5" t="s">
        <v>133</v>
      </c>
      <c r="C3" s="124"/>
    </row>
    <row r="4" spans="1:3" x14ac:dyDescent="0.2">
      <c r="B4" s="67" t="s">
        <v>134</v>
      </c>
      <c r="C4" s="124"/>
    </row>
    <row r="5" spans="1:3" ht="19.5" x14ac:dyDescent="0.3">
      <c r="A5" s="68"/>
      <c r="B5" s="66" t="s">
        <v>153</v>
      </c>
      <c r="C5" s="124"/>
    </row>
    <row r="6" spans="1:3" ht="15.75" x14ac:dyDescent="0.2">
      <c r="A6" s="47"/>
      <c r="B6" s="69"/>
      <c r="C6" s="124"/>
    </row>
    <row r="7" spans="1:3" ht="30" customHeight="1" thickBot="1" x14ac:dyDescent="0.35">
      <c r="A7" s="5"/>
      <c r="B7" s="5" t="s">
        <v>135</v>
      </c>
      <c r="C7" s="124"/>
    </row>
    <row r="8" spans="1:3" ht="25.5" x14ac:dyDescent="0.2">
      <c r="A8" s="81"/>
      <c r="B8" s="154" t="s">
        <v>273</v>
      </c>
      <c r="C8" s="133"/>
    </row>
    <row r="9" spans="1:3" ht="25.5" x14ac:dyDescent="0.2">
      <c r="A9" s="195" t="s">
        <v>136</v>
      </c>
      <c r="B9" s="137" t="s">
        <v>154</v>
      </c>
      <c r="C9" s="133"/>
    </row>
    <row r="10" spans="1:3" ht="38.25" x14ac:dyDescent="0.2">
      <c r="A10" s="195" t="s">
        <v>137</v>
      </c>
      <c r="B10" s="137" t="s">
        <v>152</v>
      </c>
      <c r="C10" s="133"/>
    </row>
    <row r="11" spans="1:3" ht="25.5" x14ac:dyDescent="0.2">
      <c r="A11" s="195" t="s">
        <v>140</v>
      </c>
      <c r="B11" s="137" t="s">
        <v>138</v>
      </c>
      <c r="C11" s="133"/>
    </row>
    <row r="12" spans="1:3" x14ac:dyDescent="0.2">
      <c r="A12"/>
      <c r="C12" s="124"/>
    </row>
    <row r="13" spans="1:3" ht="30" customHeight="1" thickBot="1" x14ac:dyDescent="0.35">
      <c r="A13" s="5"/>
      <c r="B13" s="5" t="s">
        <v>139</v>
      </c>
      <c r="C13" s="124"/>
    </row>
    <row r="14" spans="1:3" ht="25.5" x14ac:dyDescent="0.2">
      <c r="A14" s="81"/>
      <c r="B14" s="63" t="s">
        <v>274</v>
      </c>
      <c r="C14" s="133"/>
    </row>
    <row r="15" spans="1:3" ht="25.5" x14ac:dyDescent="0.2">
      <c r="A15" s="195" t="s">
        <v>136</v>
      </c>
      <c r="B15" s="137" t="s">
        <v>275</v>
      </c>
      <c r="C15" s="133"/>
    </row>
    <row r="16" spans="1:3" ht="38.25" x14ac:dyDescent="0.2">
      <c r="A16" s="195" t="s">
        <v>137</v>
      </c>
      <c r="B16" s="137" t="s">
        <v>155</v>
      </c>
      <c r="C16" s="133"/>
    </row>
    <row r="17" spans="1:3" ht="25.5" x14ac:dyDescent="0.2">
      <c r="A17" s="195" t="s">
        <v>140</v>
      </c>
      <c r="B17" s="137" t="s">
        <v>156</v>
      </c>
      <c r="C17" s="133"/>
    </row>
    <row r="18" spans="1:3" ht="25.5" x14ac:dyDescent="0.2">
      <c r="A18" s="195" t="s">
        <v>151</v>
      </c>
      <c r="B18" s="137" t="s">
        <v>310</v>
      </c>
      <c r="C18" s="133"/>
    </row>
    <row r="19" spans="1:3" x14ac:dyDescent="0.2">
      <c r="A19" s="9"/>
      <c r="C19" s="124"/>
    </row>
    <row r="20" spans="1:3" x14ac:dyDescent="0.2">
      <c r="A20" s="20"/>
      <c r="B20" s="20"/>
      <c r="C20" s="124"/>
    </row>
    <row r="21" spans="1:3" x14ac:dyDescent="0.2">
      <c r="A21"/>
      <c r="B21" s="24"/>
      <c r="C21" s="124"/>
    </row>
    <row r="22" spans="1:3" ht="30" customHeight="1" thickBot="1" x14ac:dyDescent="0.35">
      <c r="A22" s="4"/>
      <c r="B22" s="4" t="s">
        <v>141</v>
      </c>
      <c r="C22" s="124"/>
    </row>
    <row r="23" spans="1:3" s="24" customFormat="1" ht="15.75" x14ac:dyDescent="0.2">
      <c r="A23" s="47"/>
      <c r="B23" s="24" t="s">
        <v>161</v>
      </c>
      <c r="C23" s="124"/>
    </row>
    <row r="24" spans="1:3" x14ac:dyDescent="0.2">
      <c r="A24" s="14"/>
      <c r="B24" s="24" t="s">
        <v>142</v>
      </c>
      <c r="C24" s="124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85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FCD96-C8A9-4FC1-9C9E-943E9BC4BF3C}">
  <dimension ref="A2:A14"/>
  <sheetViews>
    <sheetView workbookViewId="0"/>
  </sheetViews>
  <sheetFormatPr defaultRowHeight="12.75" x14ac:dyDescent="0.2"/>
  <sheetData>
    <row r="2" spans="1:1" x14ac:dyDescent="0.2">
      <c r="A2" t="s">
        <v>20</v>
      </c>
    </row>
    <row r="3" spans="1:1" x14ac:dyDescent="0.2">
      <c r="A3" t="s">
        <v>143</v>
      </c>
    </row>
    <row r="4" spans="1:1" x14ac:dyDescent="0.2">
      <c r="A4" t="s">
        <v>144</v>
      </c>
    </row>
    <row r="6" spans="1:1" x14ac:dyDescent="0.2">
      <c r="A6" t="s">
        <v>20</v>
      </c>
    </row>
    <row r="7" spans="1:1" x14ac:dyDescent="0.2">
      <c r="A7" t="s">
        <v>145</v>
      </c>
    </row>
    <row r="8" spans="1:1" x14ac:dyDescent="0.2">
      <c r="A8" t="s">
        <v>146</v>
      </c>
    </row>
    <row r="9" spans="1:1" x14ac:dyDescent="0.2">
      <c r="A9" t="s">
        <v>147</v>
      </c>
    </row>
    <row r="10" spans="1:1" x14ac:dyDescent="0.2">
      <c r="A10" t="s">
        <v>148</v>
      </c>
    </row>
    <row r="12" spans="1:1" x14ac:dyDescent="0.2">
      <c r="A12" t="s">
        <v>20</v>
      </c>
    </row>
    <row r="13" spans="1:1" x14ac:dyDescent="0.2">
      <c r="A13" t="s">
        <v>149</v>
      </c>
    </row>
    <row r="14" spans="1:1" x14ac:dyDescent="0.2">
      <c r="A14" t="s">
        <v>150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ED228-2BD3-4422-A9FB-B06E6CD5085B}">
  <sheetPr>
    <pageSetUpPr autoPageBreaks="0" fitToPage="1"/>
  </sheetPr>
  <dimension ref="A1:D17"/>
  <sheetViews>
    <sheetView showGridLines="0" zoomScaleNormal="100" workbookViewId="0"/>
  </sheetViews>
  <sheetFormatPr defaultColWidth="9.140625" defaultRowHeight="12.75" x14ac:dyDescent="0.2"/>
  <cols>
    <col min="1" max="1" width="30.7109375" style="9" customWidth="1"/>
    <col min="2" max="2" width="45.7109375" style="8" customWidth="1"/>
    <col min="3" max="3" width="45.7109375" style="9" customWidth="1"/>
    <col min="4" max="16384" width="9.140625" style="9"/>
  </cols>
  <sheetData>
    <row r="1" spans="1:4" ht="45" customHeight="1" x14ac:dyDescent="0.2">
      <c r="A1" s="3" t="s">
        <v>0</v>
      </c>
      <c r="D1" s="125"/>
    </row>
    <row r="2" spans="1:4" ht="15" x14ac:dyDescent="0.2">
      <c r="D2" s="125"/>
    </row>
    <row r="3" spans="1:4" ht="30" customHeight="1" thickBot="1" x14ac:dyDescent="0.35">
      <c r="A3" s="5" t="s">
        <v>16</v>
      </c>
      <c r="B3" s="10"/>
      <c r="C3" s="25"/>
      <c r="D3" s="125"/>
    </row>
    <row r="4" spans="1:4" ht="15" x14ac:dyDescent="0.2">
      <c r="A4" s="156" t="s">
        <v>179</v>
      </c>
      <c r="B4" s="35"/>
      <c r="D4" s="125"/>
    </row>
    <row r="5" spans="1:4" ht="15" x14ac:dyDescent="0.2">
      <c r="A5" s="134" t="s">
        <v>180</v>
      </c>
      <c r="B5" s="36"/>
      <c r="D5" s="125"/>
    </row>
    <row r="6" spans="1:4" ht="15" x14ac:dyDescent="0.2">
      <c r="A6" s="157" t="s">
        <v>19</v>
      </c>
      <c r="B6" s="37"/>
      <c r="D6" s="125"/>
    </row>
    <row r="7" spans="1:4" ht="15" x14ac:dyDescent="0.2">
      <c r="A7" s="79" t="s">
        <v>181</v>
      </c>
      <c r="B7" s="37" t="s">
        <v>20</v>
      </c>
      <c r="D7" s="125"/>
    </row>
    <row r="8" spans="1:4" ht="15" x14ac:dyDescent="0.2">
      <c r="D8" s="125"/>
    </row>
    <row r="9" spans="1:4" ht="30" customHeight="1" thickBot="1" x14ac:dyDescent="0.35">
      <c r="A9" s="5" t="s">
        <v>21</v>
      </c>
      <c r="B9" s="10"/>
      <c r="C9" s="25"/>
      <c r="D9" s="125"/>
    </row>
    <row r="10" spans="1:4" ht="15" x14ac:dyDescent="0.2">
      <c r="A10" s="156" t="s">
        <v>184</v>
      </c>
      <c r="B10" s="35"/>
      <c r="D10" s="125"/>
    </row>
    <row r="11" spans="1:4" ht="15" x14ac:dyDescent="0.2">
      <c r="A11" s="134" t="s">
        <v>182</v>
      </c>
      <c r="B11" s="36"/>
      <c r="D11" s="125"/>
    </row>
    <row r="12" spans="1:4" ht="15" x14ac:dyDescent="0.2">
      <c r="A12" s="157" t="s">
        <v>183</v>
      </c>
      <c r="B12" s="38"/>
      <c r="D12" s="125"/>
    </row>
    <row r="13" spans="1:4" ht="15" x14ac:dyDescent="0.2">
      <c r="D13" s="125"/>
    </row>
    <row r="14" spans="1:4" ht="15" x14ac:dyDescent="0.2">
      <c r="A14" s="20"/>
      <c r="B14" s="19"/>
      <c r="C14" s="20"/>
      <c r="D14" s="125"/>
    </row>
    <row r="15" spans="1:4" ht="15" x14ac:dyDescent="0.2">
      <c r="A15" s="24"/>
      <c r="D15" s="125"/>
    </row>
    <row r="16" spans="1:4" s="24" customFormat="1" ht="30" customHeight="1" thickBot="1" x14ac:dyDescent="0.35">
      <c r="A16" s="4" t="s">
        <v>22</v>
      </c>
      <c r="B16" s="22"/>
      <c r="C16" s="26"/>
      <c r="D16" s="125"/>
    </row>
    <row r="17" spans="1:4" ht="15" x14ac:dyDescent="0.2">
      <c r="A17" s="24" t="s">
        <v>23</v>
      </c>
      <c r="B17" s="21"/>
      <c r="D17" s="125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4BBAAC-A4EF-43EA-8A1E-006A5BA1EB59}">
          <x14:formula1>
            <xm:f>'Zdroj dat (skrýt)'!$A$2:$A$4</xm:f>
          </x14:formula1>
          <xm:sqref>B7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B837F-DFC9-4F59-A824-F0D5812C03E0}">
  <sheetPr>
    <pageSetUpPr autoPageBreaks="0" fitToPage="1"/>
  </sheetPr>
  <dimension ref="A1:D38"/>
  <sheetViews>
    <sheetView showGridLines="0" zoomScaleNormal="100" workbookViewId="0"/>
  </sheetViews>
  <sheetFormatPr defaultColWidth="9.140625" defaultRowHeight="15" customHeight="1" x14ac:dyDescent="0.2"/>
  <cols>
    <col min="1" max="1" width="30.7109375" style="9" customWidth="1"/>
    <col min="2" max="2" width="45.7109375" style="8" customWidth="1"/>
    <col min="3" max="3" width="45.7109375" style="9" customWidth="1"/>
    <col min="4" max="16384" width="9.140625" style="9"/>
  </cols>
  <sheetData>
    <row r="1" spans="1:4" ht="45" customHeight="1" x14ac:dyDescent="0.2">
      <c r="A1" s="3" t="s">
        <v>0</v>
      </c>
      <c r="D1" s="127"/>
    </row>
    <row r="2" spans="1:4" x14ac:dyDescent="0.2">
      <c r="D2" s="127"/>
    </row>
    <row r="3" spans="1:4" ht="30" customHeight="1" thickBot="1" x14ac:dyDescent="0.35">
      <c r="A3" s="5" t="s">
        <v>24</v>
      </c>
      <c r="B3" s="10"/>
      <c r="C3" s="25"/>
      <c r="D3" s="127"/>
    </row>
    <row r="4" spans="1:4" x14ac:dyDescent="0.2">
      <c r="A4" s="160" t="s">
        <v>179</v>
      </c>
      <c r="B4" s="39"/>
      <c r="D4" s="127"/>
    </row>
    <row r="5" spans="1:4" x14ac:dyDescent="0.2">
      <c r="D5" s="127"/>
    </row>
    <row r="6" spans="1:4" s="70" customFormat="1" ht="15.75" thickBot="1" x14ac:dyDescent="0.25">
      <c r="A6" s="161" t="s">
        <v>25</v>
      </c>
      <c r="B6" s="72"/>
      <c r="D6" s="126"/>
    </row>
    <row r="7" spans="1:4" s="70" customFormat="1" x14ac:dyDescent="0.2">
      <c r="A7" s="162" t="s">
        <v>179</v>
      </c>
      <c r="B7" s="35"/>
      <c r="D7" s="126"/>
    </row>
    <row r="8" spans="1:4" s="70" customFormat="1" x14ac:dyDescent="0.2">
      <c r="A8" s="163" t="s">
        <v>180</v>
      </c>
      <c r="B8" s="36"/>
      <c r="D8" s="126"/>
    </row>
    <row r="9" spans="1:4" s="70" customFormat="1" x14ac:dyDescent="0.2">
      <c r="A9" s="80" t="s">
        <v>19</v>
      </c>
      <c r="B9" s="37"/>
      <c r="D9" s="126"/>
    </row>
    <row r="10" spans="1:4" s="70" customFormat="1" x14ac:dyDescent="0.2">
      <c r="A10" s="80" t="s">
        <v>181</v>
      </c>
      <c r="B10" s="37" t="s">
        <v>20</v>
      </c>
      <c r="D10" s="126"/>
    </row>
    <row r="11" spans="1:4" s="70" customFormat="1" x14ac:dyDescent="0.2">
      <c r="B11" s="71"/>
      <c r="D11" s="126"/>
    </row>
    <row r="12" spans="1:4" s="70" customFormat="1" ht="15.75" thickBot="1" x14ac:dyDescent="0.25">
      <c r="A12" s="161" t="s">
        <v>26</v>
      </c>
      <c r="B12" s="72"/>
      <c r="D12" s="126"/>
    </row>
    <row r="13" spans="1:4" s="70" customFormat="1" x14ac:dyDescent="0.2">
      <c r="A13" s="162" t="s">
        <v>179</v>
      </c>
      <c r="B13" s="35" t="s">
        <v>27</v>
      </c>
      <c r="D13" s="126"/>
    </row>
    <row r="14" spans="1:4" s="70" customFormat="1" x14ac:dyDescent="0.2">
      <c r="A14" s="163" t="s">
        <v>180</v>
      </c>
      <c r="B14" s="36"/>
      <c r="D14" s="126"/>
    </row>
    <row r="15" spans="1:4" s="70" customFormat="1" x14ac:dyDescent="0.2">
      <c r="A15" s="80" t="s">
        <v>19</v>
      </c>
      <c r="B15" s="37"/>
      <c r="D15" s="126"/>
    </row>
    <row r="16" spans="1:4" s="70" customFormat="1" x14ac:dyDescent="0.2">
      <c r="A16" s="80" t="s">
        <v>181</v>
      </c>
      <c r="B16" s="37" t="s">
        <v>20</v>
      </c>
      <c r="D16" s="126"/>
    </row>
    <row r="17" spans="1:4" s="70" customFormat="1" x14ac:dyDescent="0.2">
      <c r="B17" s="71"/>
      <c r="D17" s="126"/>
    </row>
    <row r="18" spans="1:4" s="70" customFormat="1" ht="15.75" thickBot="1" x14ac:dyDescent="0.25">
      <c r="A18" s="161" t="s">
        <v>28</v>
      </c>
      <c r="B18" s="72"/>
      <c r="D18" s="126"/>
    </row>
    <row r="19" spans="1:4" s="70" customFormat="1" x14ac:dyDescent="0.2">
      <c r="A19" s="162" t="s">
        <v>179</v>
      </c>
      <c r="B19" s="35"/>
      <c r="D19" s="126"/>
    </row>
    <row r="20" spans="1:4" s="70" customFormat="1" x14ac:dyDescent="0.2">
      <c r="A20" s="163" t="s">
        <v>180</v>
      </c>
      <c r="B20" s="36"/>
      <c r="D20" s="126"/>
    </row>
    <row r="21" spans="1:4" s="70" customFormat="1" x14ac:dyDescent="0.2">
      <c r="A21" s="80" t="s">
        <v>19</v>
      </c>
      <c r="B21" s="37"/>
      <c r="D21" s="126"/>
    </row>
    <row r="22" spans="1:4" s="70" customFormat="1" x14ac:dyDescent="0.2">
      <c r="A22" s="80" t="s">
        <v>181</v>
      </c>
      <c r="B22" s="37" t="s">
        <v>20</v>
      </c>
      <c r="D22" s="126"/>
    </row>
    <row r="23" spans="1:4" s="70" customFormat="1" x14ac:dyDescent="0.2">
      <c r="B23" s="71"/>
      <c r="D23" s="126"/>
    </row>
    <row r="24" spans="1:4" ht="30" customHeight="1" thickBot="1" x14ac:dyDescent="0.35">
      <c r="A24" s="5" t="s">
        <v>21</v>
      </c>
      <c r="B24" s="10"/>
      <c r="C24" s="25"/>
      <c r="D24" s="127"/>
    </row>
    <row r="25" spans="1:4" x14ac:dyDescent="0.2">
      <c r="A25" s="156" t="s">
        <v>184</v>
      </c>
      <c r="B25" s="35"/>
      <c r="D25" s="127"/>
    </row>
    <row r="26" spans="1:4" x14ac:dyDescent="0.2">
      <c r="A26" s="134" t="s">
        <v>182</v>
      </c>
      <c r="B26" s="36"/>
      <c r="D26" s="127"/>
    </row>
    <row r="27" spans="1:4" x14ac:dyDescent="0.2">
      <c r="A27" s="157" t="s">
        <v>183</v>
      </c>
      <c r="B27" s="37"/>
      <c r="D27" s="127"/>
    </row>
    <row r="28" spans="1:4" x14ac:dyDescent="0.2">
      <c r="D28" s="127"/>
    </row>
    <row r="29" spans="1:4" ht="30" customHeight="1" thickBot="1" x14ac:dyDescent="0.35">
      <c r="A29" s="5" t="s">
        <v>30</v>
      </c>
      <c r="B29" s="10"/>
      <c r="C29" s="25"/>
      <c r="D29" s="127"/>
    </row>
    <row r="30" spans="1:4" x14ac:dyDescent="0.2">
      <c r="A30" s="164" t="s">
        <v>31</v>
      </c>
      <c r="D30" s="127"/>
    </row>
    <row r="31" spans="1:4" x14ac:dyDescent="0.2">
      <c r="A31" s="73" t="s">
        <v>230</v>
      </c>
      <c r="D31" s="127"/>
    </row>
    <row r="32" spans="1:4" x14ac:dyDescent="0.2">
      <c r="D32" s="127"/>
    </row>
    <row r="33" spans="1:4" x14ac:dyDescent="0.2">
      <c r="D33" s="127"/>
    </row>
    <row r="34" spans="1:4" x14ac:dyDescent="0.2">
      <c r="A34" s="27"/>
      <c r="B34" s="28"/>
      <c r="C34" s="123"/>
      <c r="D34" s="127"/>
    </row>
    <row r="35" spans="1:4" s="24" customFormat="1" ht="30" customHeight="1" thickBot="1" x14ac:dyDescent="0.35">
      <c r="A35" s="4" t="s">
        <v>22</v>
      </c>
      <c r="B35" s="22"/>
      <c r="C35" s="26"/>
      <c r="D35" s="127"/>
    </row>
    <row r="36" spans="1:4" x14ac:dyDescent="0.2">
      <c r="A36" s="24" t="s">
        <v>32</v>
      </c>
      <c r="B36" s="21"/>
      <c r="D36" s="127"/>
    </row>
    <row r="37" spans="1:4" x14ac:dyDescent="0.2">
      <c r="A37" s="24" t="s">
        <v>33</v>
      </c>
      <c r="B37" s="21"/>
      <c r="D37" s="127"/>
    </row>
    <row r="38" spans="1:4" x14ac:dyDescent="0.2">
      <c r="A38" s="24" t="s">
        <v>34</v>
      </c>
      <c r="B38" s="21"/>
      <c r="D38" s="127"/>
    </row>
  </sheetData>
  <sheetProtection sheet="1" objects="1" scenarios="1" formatCells="0" formatRows="0" insertRows="0" deleteRows="0"/>
  <pageMargins left="0.70866141732283472" right="0.70866141732283472" top="0.78740157480314965" bottom="0.78740157480314965" header="0.31496062992125984" footer="0.31496062992125984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FBA1156-138F-459E-9A6C-328EF66FAE9A}">
          <x14:formula1>
            <xm:f>'Zdroj dat (skrýt)'!$A$2:$A$4</xm:f>
          </x14:formula1>
          <xm:sqref>B10 B16 B22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2CA33-5047-4ED9-89EB-3D2263992424}">
  <sheetPr>
    <pageSetUpPr autoPageBreaks="0" fitToPage="1"/>
  </sheetPr>
  <dimension ref="A1:I74"/>
  <sheetViews>
    <sheetView showGridLines="0" zoomScaleNormal="100" workbookViewId="0"/>
  </sheetViews>
  <sheetFormatPr defaultColWidth="9.140625" defaultRowHeight="15" customHeight="1" x14ac:dyDescent="0.2"/>
  <cols>
    <col min="1" max="1" width="55.7109375" style="9" customWidth="1"/>
    <col min="2" max="2" width="22.7109375" style="8" customWidth="1"/>
    <col min="3" max="7" width="22.7109375" style="1" customWidth="1"/>
    <col min="9" max="16384" width="9.140625" style="9"/>
  </cols>
  <sheetData>
    <row r="1" spans="1:9" ht="45" customHeight="1" x14ac:dyDescent="0.2">
      <c r="A1" s="3" t="s">
        <v>0</v>
      </c>
      <c r="B1"/>
      <c r="C1" s="100"/>
      <c r="D1" s="100"/>
      <c r="E1" s="100"/>
      <c r="F1" s="100"/>
      <c r="G1" s="100"/>
      <c r="I1" s="124"/>
    </row>
    <row r="2" spans="1:9" x14ac:dyDescent="0.2">
      <c r="A2" s="73"/>
      <c r="B2" s="73"/>
      <c r="C2" s="100"/>
      <c r="D2" s="100"/>
      <c r="E2" s="100"/>
      <c r="F2" s="100"/>
      <c r="G2" s="100"/>
      <c r="I2" s="124"/>
    </row>
    <row r="3" spans="1:9" ht="30" customHeight="1" thickBot="1" x14ac:dyDescent="0.35">
      <c r="A3" s="5" t="s">
        <v>35</v>
      </c>
      <c r="B3" s="5"/>
      <c r="C3" s="5"/>
      <c r="D3" s="5"/>
      <c r="E3" s="5"/>
      <c r="F3" s="5"/>
      <c r="G3" s="5"/>
      <c r="I3" s="124"/>
    </row>
    <row r="4" spans="1:9" x14ac:dyDescent="0.2">
      <c r="A4" s="136" t="s">
        <v>248</v>
      </c>
      <c r="B4" s="145"/>
      <c r="C4" s="100"/>
      <c r="D4" s="100"/>
      <c r="E4" s="100"/>
      <c r="F4" s="100"/>
      <c r="G4" s="100"/>
      <c r="I4" s="124"/>
    </row>
    <row r="5" spans="1:9" x14ac:dyDescent="0.2">
      <c r="A5" s="207" t="s">
        <v>249</v>
      </c>
      <c r="B5" s="146"/>
      <c r="C5" s="100"/>
      <c r="D5" s="100"/>
      <c r="E5" s="100"/>
      <c r="F5" s="100"/>
      <c r="G5" s="100"/>
      <c r="I5" s="124"/>
    </row>
    <row r="6" spans="1:9" x14ac:dyDescent="0.2">
      <c r="A6" s="207" t="s">
        <v>268</v>
      </c>
      <c r="B6" s="146"/>
      <c r="C6" s="100"/>
      <c r="D6" s="100"/>
      <c r="E6" s="100"/>
      <c r="F6" s="100"/>
      <c r="G6" s="100"/>
      <c r="I6" s="124"/>
    </row>
    <row r="7" spans="1:9" x14ac:dyDescent="0.2">
      <c r="A7" s="207" t="s">
        <v>250</v>
      </c>
      <c r="B7" s="146"/>
      <c r="C7" s="100"/>
      <c r="D7" s="100"/>
      <c r="E7" s="100"/>
      <c r="F7" s="100"/>
      <c r="G7" s="100"/>
      <c r="I7" s="124"/>
    </row>
    <row r="8" spans="1:9" x14ac:dyDescent="0.2">
      <c r="A8" s="104" t="str">
        <f>"Nabídková cena nesmí být vyšší než nejvyšší možná nabídková cena "&amp;TEXT($B$68,"# ##0")&amp;" Kč bez DPH."</f>
        <v>Nabídková cena nesmí být vyšší než nejvyšší možná nabídková cena 5 000 000 Kč bez DPH.</v>
      </c>
      <c r="B8" s="146"/>
      <c r="C8" s="100"/>
      <c r="D8" s="100"/>
      <c r="E8" s="100"/>
      <c r="F8" s="100"/>
      <c r="G8" s="100"/>
      <c r="I8" s="124"/>
    </row>
    <row r="9" spans="1:9" x14ac:dyDescent="0.2">
      <c r="A9" s="24" t="s">
        <v>254</v>
      </c>
      <c r="B9" s="146"/>
      <c r="C9" s="100"/>
      <c r="D9" s="100"/>
      <c r="E9" s="100"/>
      <c r="F9" s="100"/>
      <c r="G9" s="100"/>
      <c r="I9" s="124"/>
    </row>
    <row r="10" spans="1:9" x14ac:dyDescent="0.2">
      <c r="A10" s="24" t="s">
        <v>247</v>
      </c>
      <c r="B10" s="146"/>
      <c r="C10" s="100"/>
      <c r="D10" s="100"/>
      <c r="E10" s="100"/>
      <c r="F10" s="100"/>
      <c r="G10" s="100"/>
      <c r="I10" s="124"/>
    </row>
    <row r="11" spans="1:9" x14ac:dyDescent="0.2">
      <c r="A11" s="24"/>
      <c r="B11" s="146"/>
      <c r="C11" s="100"/>
      <c r="D11" s="100"/>
      <c r="E11" s="100"/>
      <c r="F11" s="100"/>
      <c r="G11" s="100"/>
      <c r="I11" s="124"/>
    </row>
    <row r="12" spans="1:9" ht="30" customHeight="1" x14ac:dyDescent="0.2">
      <c r="A12" s="24"/>
      <c r="B12" s="194" t="s">
        <v>231</v>
      </c>
      <c r="C12" s="100"/>
      <c r="D12" s="100"/>
      <c r="E12" s="100"/>
      <c r="F12" s="100"/>
      <c r="G12" s="100"/>
      <c r="H12" s="124"/>
    </row>
    <row r="13" spans="1:9" ht="30" customHeight="1" x14ac:dyDescent="0.2">
      <c r="A13" s="73"/>
      <c r="B13" s="198" t="str">
        <f xml:space="preserve">
IF(SUM(D19,D27:D28,D30:D37,D39:D52,F27:F28,F30:F37,F39:F52)=0,"",
SUM(D19,D27:D28,D30:D37,D39:D52,F27:F28,F30:F37,F39:F52))</f>
        <v/>
      </c>
      <c r="C13" s="226" t="str">
        <f xml:space="preserve">
IF(B13="","Nabídková cena bude doplněna automaticky po vyplnění modře podbarvených buněk.",
IF(OR(COUNTBLANK(B19)&gt;0,COUNTBLANK(B27:B28)&gt;0,COUNTBLANK(B30:B37)&gt;0,COUNTBLANK(B39:B52)&gt;0),"Pozor! Nabídková cena není kompletní, protože nejsou vyplněny některé modře podbarvené buňky.",
IF(B13&gt;B68,"Pozor! Nabídková cena je vyšší než nejvyšší možná nabídková cena.",
IF(COUNTIFS(B27:B52,"&gt;"&amp;B74),"Pozor! Nabídková cena obsahuje hodinovou sazbu, která je vyšší než nejvyšší možná hodinová sazba.",
IF(B13&lt;B69,"Pozor! Nabídková cena je nižší než nejnižší hodnotitelná nabídková cena.",
"")))))</f>
        <v>Nabídková cena bude doplněna automaticky po vyplnění modře podbarvených buněk.</v>
      </c>
      <c r="D13" s="100"/>
      <c r="E13" s="187"/>
      <c r="F13" s="100"/>
      <c r="G13" s="100"/>
      <c r="H13" s="124"/>
    </row>
    <row r="14" spans="1:9" x14ac:dyDescent="0.2">
      <c r="A14" s="73"/>
      <c r="B14" s="73"/>
      <c r="C14" s="100"/>
      <c r="D14" s="100"/>
      <c r="E14" s="100"/>
      <c r="F14" s="100"/>
      <c r="G14" s="100"/>
      <c r="I14" s="124"/>
    </row>
    <row r="15" spans="1:9" ht="30" customHeight="1" thickBot="1" x14ac:dyDescent="0.35">
      <c r="A15" s="5" t="s">
        <v>266</v>
      </c>
      <c r="B15" s="5"/>
      <c r="C15" s="5"/>
      <c r="D15" s="5"/>
      <c r="E15" s="5"/>
      <c r="F15" s="5"/>
      <c r="G15" s="5"/>
      <c r="I15" s="124"/>
    </row>
    <row r="16" spans="1:9" x14ac:dyDescent="0.2">
      <c r="A16" s="165" t="s">
        <v>278</v>
      </c>
      <c r="B16" s="146"/>
      <c r="C16" s="100"/>
      <c r="D16" s="100"/>
      <c r="E16" s="100"/>
      <c r="F16" s="100"/>
      <c r="G16" s="100"/>
      <c r="I16" s="124"/>
    </row>
    <row r="17" spans="1:9" x14ac:dyDescent="0.2">
      <c r="A17" s="24"/>
      <c r="B17" s="146"/>
      <c r="C17" s="100"/>
      <c r="D17" s="100"/>
      <c r="E17" s="100"/>
      <c r="F17" s="100"/>
      <c r="G17" s="100"/>
      <c r="I17" s="124"/>
    </row>
    <row r="18" spans="1:9" ht="30" customHeight="1" x14ac:dyDescent="0.2">
      <c r="A18" s="73"/>
      <c r="B18" s="194" t="s">
        <v>265</v>
      </c>
      <c r="C18" s="186" t="s">
        <v>267</v>
      </c>
      <c r="D18" s="186" t="s">
        <v>233</v>
      </c>
      <c r="E18" s="187"/>
      <c r="F18" s="100"/>
      <c r="G18" s="100"/>
      <c r="H18" s="124"/>
    </row>
    <row r="19" spans="1:9" x14ac:dyDescent="0.2">
      <c r="A19" s="73"/>
      <c r="B19" s="209"/>
      <c r="C19" s="208">
        <v>12</v>
      </c>
      <c r="D19" s="201" t="str">
        <f>IF(OR(B19="",C19=""),"",B19*C19)</f>
        <v/>
      </c>
      <c r="E19" s="226" t="str">
        <f xml:space="preserve">
IF(B19="","Předpokládaná výše odměny bude doplněna automaticky po vyplnění modře podbarvené buňky.",
"")</f>
        <v>Předpokládaná výše odměny bude doplněna automaticky po vyplnění modře podbarvené buňky.</v>
      </c>
      <c r="F19" s="100"/>
      <c r="G19" s="100"/>
      <c r="H19" s="124"/>
    </row>
    <row r="20" spans="1:9" x14ac:dyDescent="0.2">
      <c r="A20" s="73"/>
      <c r="B20" s="73"/>
      <c r="C20" s="100"/>
      <c r="D20" s="100"/>
      <c r="E20" s="100"/>
      <c r="F20" s="100"/>
      <c r="G20" s="100"/>
      <c r="I20" s="124"/>
    </row>
    <row r="21" spans="1:9" ht="30" customHeight="1" thickBot="1" x14ac:dyDescent="0.35">
      <c r="A21" s="5" t="s">
        <v>193</v>
      </c>
      <c r="B21" s="5"/>
      <c r="C21" s="5"/>
      <c r="D21" s="5"/>
      <c r="E21" s="5"/>
      <c r="F21" s="5"/>
      <c r="G21" s="5"/>
      <c r="I21" s="124"/>
    </row>
    <row r="22" spans="1:9" x14ac:dyDescent="0.2">
      <c r="A22" s="165" t="s">
        <v>279</v>
      </c>
      <c r="B22" s="147"/>
      <c r="C22" s="100"/>
      <c r="D22" s="148"/>
      <c r="E22" s="100"/>
      <c r="F22" s="148"/>
      <c r="G22" s="100"/>
      <c r="I22" s="124"/>
    </row>
    <row r="23" spans="1:9" x14ac:dyDescent="0.2">
      <c r="A23" s="104" t="str">
        <f>"Hodinová sazba u každé pozice nesmí být vyšší než nejvyšší možná hodinová sazba "&amp;TEXT($B$74,"# ##0")&amp;" Kč bez DPH."</f>
        <v>Hodinová sazba u každé pozice nesmí být vyšší než nejvyšší možná hodinová sazba 1 500 Kč bez DPH.</v>
      </c>
      <c r="B23" s="146"/>
      <c r="C23" s="100"/>
      <c r="D23" s="100"/>
      <c r="E23" s="100"/>
      <c r="F23" s="100"/>
      <c r="G23" s="100"/>
      <c r="I23" s="124"/>
    </row>
    <row r="24" spans="1:9" x14ac:dyDescent="0.2">
      <c r="A24" s="73"/>
      <c r="B24" s="146"/>
      <c r="C24" s="100"/>
      <c r="D24" s="100"/>
      <c r="E24" s="100"/>
      <c r="F24" s="100"/>
      <c r="G24" s="100"/>
      <c r="I24" s="124"/>
    </row>
    <row r="25" spans="1:9" ht="30" customHeight="1" x14ac:dyDescent="0.2">
      <c r="A25" s="15"/>
      <c r="B25" s="188"/>
      <c r="C25" s="232" t="s">
        <v>304</v>
      </c>
      <c r="D25" s="233"/>
      <c r="E25" s="230" t="s">
        <v>190</v>
      </c>
      <c r="F25" s="231"/>
      <c r="G25" s="125"/>
      <c r="H25" s="124"/>
    </row>
    <row r="26" spans="1:9" ht="45" customHeight="1" x14ac:dyDescent="0.2">
      <c r="A26" s="143" t="s">
        <v>36</v>
      </c>
      <c r="B26" s="149" t="s">
        <v>232</v>
      </c>
      <c r="C26" s="149" t="s">
        <v>245</v>
      </c>
      <c r="D26" s="185" t="s">
        <v>233</v>
      </c>
      <c r="E26" s="149" t="s">
        <v>245</v>
      </c>
      <c r="F26" s="185" t="s">
        <v>233</v>
      </c>
      <c r="G26" s="125"/>
      <c r="H26" s="124"/>
    </row>
    <row r="27" spans="1:9" ht="20.100000000000001" customHeight="1" x14ac:dyDescent="0.2">
      <c r="A27" s="150" t="s">
        <v>187</v>
      </c>
      <c r="B27" s="199"/>
      <c r="C27" s="228">
        <v>260</v>
      </c>
      <c r="D27" s="151" t="str">
        <f t="shared" ref="D27:D52" si="0">IF(OR($B27="",C27=""),"",$B27*C27)</f>
        <v/>
      </c>
      <c r="E27" s="228">
        <v>200</v>
      </c>
      <c r="F27" s="151" t="str">
        <f t="shared" ref="F27:F52" si="1">IF(OR($B27="",E27=""),"",$B27*E27)</f>
        <v/>
      </c>
      <c r="G27" s="226" t="str">
        <f xml:space="preserve">
IF(B27="","Předpokládaná výše odměny bude doplněna automaticky po vyplnění modře podbarvené buňky.",
IF(B27&gt;$B$74,"Pozor! Vyplněná hodinová sazba je vyšší než nejvyšší možná hodinová sazba.",
""))</f>
        <v>Předpokládaná výše odměny bude doplněna automaticky po vyplnění modře podbarvené buňky.</v>
      </c>
      <c r="H27" s="124"/>
    </row>
    <row r="28" spans="1:9" ht="20.100000000000001" customHeight="1" x14ac:dyDescent="0.2">
      <c r="A28" s="150" t="s">
        <v>196</v>
      </c>
      <c r="B28" s="199"/>
      <c r="C28" s="228">
        <v>260</v>
      </c>
      <c r="D28" s="151" t="str">
        <f t="shared" si="0"/>
        <v/>
      </c>
      <c r="E28" s="228">
        <v>200</v>
      </c>
      <c r="F28" s="151" t="str">
        <f t="shared" si="1"/>
        <v/>
      </c>
      <c r="G28" s="226" t="str">
        <f xml:space="preserve">
IF(B28="","Předpokládaná výše odměny bude doplněna automaticky po vyplnění modře podbarvené buňky.",
IF(B28&gt;$B$74,"Pozor! Vyplněná hodinová sazba je vyšší než nejvyšší možná hodinová sazba.",
""))</f>
        <v>Předpokládaná výše odměny bude doplněna automaticky po vyplnění modře podbarvené buňky.</v>
      </c>
      <c r="H28" s="124"/>
    </row>
    <row r="29" spans="1:9" ht="20.100000000000001" customHeight="1" x14ac:dyDescent="0.2">
      <c r="A29" s="152" t="s">
        <v>194</v>
      </c>
      <c r="B29" s="151"/>
      <c r="C29" s="206"/>
      <c r="D29" s="153" t="str">
        <f t="shared" si="0"/>
        <v/>
      </c>
      <c r="E29" s="206"/>
      <c r="F29" s="153" t="str">
        <f t="shared" si="1"/>
        <v/>
      </c>
      <c r="G29" s="226"/>
      <c r="H29" s="124"/>
    </row>
    <row r="30" spans="1:9" ht="20.100000000000001" customHeight="1" x14ac:dyDescent="0.2">
      <c r="A30" s="224" t="s">
        <v>37</v>
      </c>
      <c r="B30" s="199"/>
      <c r="C30" s="228">
        <v>40</v>
      </c>
      <c r="D30" s="202" t="str">
        <f t="shared" si="0"/>
        <v/>
      </c>
      <c r="E30" s="228">
        <v>20</v>
      </c>
      <c r="F30" s="202" t="str">
        <f t="shared" si="1"/>
        <v/>
      </c>
      <c r="G30" s="226" t="str">
        <f t="shared" ref="G30:G37" si="2" xml:space="preserve">
IF(B30="","Předpokládaná výše odměny bude doplněna automaticky po vyplnění modře podbarvené buňky.",
IF(B30&gt;$B$74,"Pozor! Vyplněná hodinová sazba je vyšší než nejvyšší možná hodinová sazba.",
""))</f>
        <v>Předpokládaná výše odměny bude doplněna automaticky po vyplnění modře podbarvené buňky.</v>
      </c>
      <c r="H30" s="124"/>
    </row>
    <row r="31" spans="1:9" ht="20.100000000000001" customHeight="1" x14ac:dyDescent="0.2">
      <c r="A31" s="224" t="s">
        <v>38</v>
      </c>
      <c r="B31" s="199"/>
      <c r="C31" s="228">
        <v>40</v>
      </c>
      <c r="D31" s="151" t="str">
        <f t="shared" si="0"/>
        <v/>
      </c>
      <c r="E31" s="228">
        <v>20</v>
      </c>
      <c r="F31" s="151" t="str">
        <f t="shared" si="1"/>
        <v/>
      </c>
      <c r="G31" s="226" t="str">
        <f t="shared" si="2"/>
        <v>Předpokládaná výše odměny bude doplněna automaticky po vyplnění modře podbarvené buňky.</v>
      </c>
      <c r="H31" s="124"/>
    </row>
    <row r="32" spans="1:9" ht="20.100000000000001" customHeight="1" x14ac:dyDescent="0.2">
      <c r="A32" s="224" t="s">
        <v>39</v>
      </c>
      <c r="B32" s="199"/>
      <c r="C32" s="228">
        <v>40</v>
      </c>
      <c r="D32" s="151" t="str">
        <f t="shared" si="0"/>
        <v/>
      </c>
      <c r="E32" s="228">
        <v>20</v>
      </c>
      <c r="F32" s="151" t="str">
        <f t="shared" si="1"/>
        <v/>
      </c>
      <c r="G32" s="226" t="str">
        <f t="shared" si="2"/>
        <v>Předpokládaná výše odměny bude doplněna automaticky po vyplnění modře podbarvené buňky.</v>
      </c>
      <c r="H32" s="124"/>
    </row>
    <row r="33" spans="1:9" ht="20.100000000000001" customHeight="1" x14ac:dyDescent="0.2">
      <c r="A33" s="224" t="s">
        <v>43</v>
      </c>
      <c r="B33" s="199"/>
      <c r="C33" s="228">
        <v>40</v>
      </c>
      <c r="D33" s="151" t="str">
        <f t="shared" si="0"/>
        <v/>
      </c>
      <c r="E33" s="228">
        <v>20</v>
      </c>
      <c r="F33" s="151" t="str">
        <f t="shared" si="1"/>
        <v/>
      </c>
      <c r="G33" s="226" t="str">
        <f t="shared" si="2"/>
        <v>Předpokládaná výše odměny bude doplněna automaticky po vyplnění modře podbarvené buňky.</v>
      </c>
      <c r="H33" s="124"/>
    </row>
    <row r="34" spans="1:9" ht="20.100000000000001" customHeight="1" x14ac:dyDescent="0.2">
      <c r="A34" s="224" t="s">
        <v>40</v>
      </c>
      <c r="B34" s="199"/>
      <c r="C34" s="228">
        <v>40</v>
      </c>
      <c r="D34" s="151" t="str">
        <f t="shared" si="0"/>
        <v/>
      </c>
      <c r="E34" s="228">
        <v>20</v>
      </c>
      <c r="F34" s="151" t="str">
        <f t="shared" si="1"/>
        <v/>
      </c>
      <c r="G34" s="226" t="str">
        <f t="shared" si="2"/>
        <v>Předpokládaná výše odměny bude doplněna automaticky po vyplnění modře podbarvené buňky.</v>
      </c>
      <c r="H34" s="124"/>
    </row>
    <row r="35" spans="1:9" ht="20.100000000000001" customHeight="1" x14ac:dyDescent="0.2">
      <c r="A35" s="224" t="s">
        <v>41</v>
      </c>
      <c r="B35" s="199"/>
      <c r="C35" s="228">
        <v>40</v>
      </c>
      <c r="D35" s="151" t="str">
        <f t="shared" si="0"/>
        <v/>
      </c>
      <c r="E35" s="228">
        <v>20</v>
      </c>
      <c r="F35" s="151" t="str">
        <f t="shared" si="1"/>
        <v/>
      </c>
      <c r="G35" s="226" t="str">
        <f t="shared" si="2"/>
        <v>Předpokládaná výše odměny bude doplněna automaticky po vyplnění modře podbarvené buňky.</v>
      </c>
      <c r="H35" s="124"/>
    </row>
    <row r="36" spans="1:9" ht="20.100000000000001" customHeight="1" x14ac:dyDescent="0.2">
      <c r="A36" s="224" t="s">
        <v>285</v>
      </c>
      <c r="B36" s="199"/>
      <c r="C36" s="228">
        <v>40</v>
      </c>
      <c r="D36" s="151" t="str">
        <f>IF(OR($B36="",C36=""),"",$B36*C36)</f>
        <v/>
      </c>
      <c r="E36" s="228">
        <v>40</v>
      </c>
      <c r="F36" s="151" t="str">
        <f>IF(OR($B36="",E36=""),"",$B36*E36)</f>
        <v/>
      </c>
      <c r="G36" s="226" t="str">
        <f t="shared" si="2"/>
        <v>Předpokládaná výše odměny bude doplněna automaticky po vyplnění modře podbarvené buňky.</v>
      </c>
      <c r="H36" s="124"/>
      <c r="I36" s="73"/>
    </row>
    <row r="37" spans="1:9" ht="20.100000000000001" customHeight="1" x14ac:dyDescent="0.2">
      <c r="A37" s="224" t="s">
        <v>42</v>
      </c>
      <c r="B37" s="199"/>
      <c r="C37" s="228">
        <v>40</v>
      </c>
      <c r="D37" s="151" t="str">
        <f t="shared" si="0"/>
        <v/>
      </c>
      <c r="E37" s="228">
        <v>20</v>
      </c>
      <c r="F37" s="151" t="str">
        <f t="shared" si="1"/>
        <v/>
      </c>
      <c r="G37" s="226" t="str">
        <f t="shared" si="2"/>
        <v>Předpokládaná výše odměny bude doplněna automaticky po vyplnění modře podbarvené buňky.</v>
      </c>
      <c r="H37" s="124"/>
    </row>
    <row r="38" spans="1:9" ht="20.100000000000001" customHeight="1" x14ac:dyDescent="0.2">
      <c r="A38" s="150" t="s">
        <v>195</v>
      </c>
      <c r="B38" s="151"/>
      <c r="C38" s="206"/>
      <c r="D38" s="153" t="str">
        <f t="shared" si="0"/>
        <v/>
      </c>
      <c r="E38" s="206"/>
      <c r="F38" s="153" t="str">
        <f t="shared" si="1"/>
        <v/>
      </c>
      <c r="G38" s="226"/>
      <c r="H38" s="124"/>
    </row>
    <row r="39" spans="1:9" ht="20.100000000000001" customHeight="1" x14ac:dyDescent="0.2">
      <c r="A39" s="224" t="s">
        <v>262</v>
      </c>
      <c r="B39" s="199"/>
      <c r="C39" s="228">
        <v>40</v>
      </c>
      <c r="D39" s="151" t="str">
        <f t="shared" si="0"/>
        <v/>
      </c>
      <c r="E39" s="228">
        <v>20</v>
      </c>
      <c r="F39" s="151" t="str">
        <f t="shared" si="1"/>
        <v/>
      </c>
      <c r="G39" s="226" t="str">
        <f t="shared" ref="G39:G52" si="3" xml:space="preserve">
IF(B39="","Předpokládaná výše odměny bude doplněna automaticky po vyplnění modře podbarvené buňky.",
IF(B39&gt;$B$74,"Pozor! Vyplněná hodinová sazba je vyšší než nejvyšší možná hodinová sazba.",
""))</f>
        <v>Předpokládaná výše odměny bude doplněna automaticky po vyplnění modře podbarvené buňky.</v>
      </c>
      <c r="H39" s="124"/>
    </row>
    <row r="40" spans="1:9" ht="20.100000000000001" customHeight="1" x14ac:dyDescent="0.2">
      <c r="A40" s="224" t="s">
        <v>239</v>
      </c>
      <c r="B40" s="199"/>
      <c r="C40" s="228">
        <v>100</v>
      </c>
      <c r="D40" s="151" t="str">
        <f t="shared" si="0"/>
        <v/>
      </c>
      <c r="E40" s="228">
        <v>100</v>
      </c>
      <c r="F40" s="151" t="str">
        <f t="shared" si="1"/>
        <v/>
      </c>
      <c r="G40" s="226" t="str">
        <f t="shared" si="3"/>
        <v>Předpokládaná výše odměny bude doplněna automaticky po vyplnění modře podbarvené buňky.</v>
      </c>
      <c r="H40" s="124"/>
    </row>
    <row r="41" spans="1:9" ht="20.100000000000001" customHeight="1" x14ac:dyDescent="0.2">
      <c r="A41" s="224" t="s">
        <v>263</v>
      </c>
      <c r="B41" s="199"/>
      <c r="C41" s="228">
        <v>100</v>
      </c>
      <c r="D41" s="151" t="str">
        <f t="shared" si="0"/>
        <v/>
      </c>
      <c r="E41" s="228">
        <v>100</v>
      </c>
      <c r="F41" s="151" t="str">
        <f t="shared" si="1"/>
        <v/>
      </c>
      <c r="G41" s="226" t="str">
        <f t="shared" si="3"/>
        <v>Předpokládaná výše odměny bude doplněna automaticky po vyplnění modře podbarvené buňky.</v>
      </c>
      <c r="H41" s="124"/>
    </row>
    <row r="42" spans="1:9" ht="20.100000000000001" customHeight="1" x14ac:dyDescent="0.2">
      <c r="A42" s="224" t="s">
        <v>44</v>
      </c>
      <c r="B42" s="199"/>
      <c r="C42" s="228">
        <v>80</v>
      </c>
      <c r="D42" s="151" t="str">
        <f t="shared" si="0"/>
        <v/>
      </c>
      <c r="E42" s="228">
        <v>20</v>
      </c>
      <c r="F42" s="151" t="str">
        <f t="shared" si="1"/>
        <v/>
      </c>
      <c r="G42" s="226" t="str">
        <f t="shared" si="3"/>
        <v>Předpokládaná výše odměny bude doplněna automaticky po vyplnění modře podbarvené buňky.</v>
      </c>
      <c r="H42" s="124"/>
    </row>
    <row r="43" spans="1:9" ht="20.100000000000001" customHeight="1" x14ac:dyDescent="0.2">
      <c r="A43" s="224" t="s">
        <v>258</v>
      </c>
      <c r="B43" s="199"/>
      <c r="C43" s="228">
        <v>40</v>
      </c>
      <c r="D43" s="151" t="str">
        <f t="shared" si="0"/>
        <v/>
      </c>
      <c r="E43" s="228">
        <v>20</v>
      </c>
      <c r="F43" s="151" t="str">
        <f t="shared" si="1"/>
        <v/>
      </c>
      <c r="G43" s="226" t="str">
        <f t="shared" si="3"/>
        <v>Předpokládaná výše odměny bude doplněna automaticky po vyplnění modře podbarvené buňky.</v>
      </c>
      <c r="H43" s="124"/>
    </row>
    <row r="44" spans="1:9" ht="20.100000000000001" customHeight="1" x14ac:dyDescent="0.2">
      <c r="A44" s="224" t="s">
        <v>45</v>
      </c>
      <c r="B44" s="199"/>
      <c r="C44" s="228">
        <v>40</v>
      </c>
      <c r="D44" s="151" t="str">
        <f t="shared" si="0"/>
        <v/>
      </c>
      <c r="E44" s="228">
        <v>20</v>
      </c>
      <c r="F44" s="151" t="str">
        <f t="shared" si="1"/>
        <v/>
      </c>
      <c r="G44" s="226" t="str">
        <f t="shared" si="3"/>
        <v>Předpokládaná výše odměny bude doplněna automaticky po vyplnění modře podbarvené buňky.</v>
      </c>
      <c r="H44" s="124"/>
    </row>
    <row r="45" spans="1:9" ht="20.100000000000001" customHeight="1" x14ac:dyDescent="0.2">
      <c r="A45" s="224" t="s">
        <v>259</v>
      </c>
      <c r="B45" s="199"/>
      <c r="C45" s="228">
        <v>80</v>
      </c>
      <c r="D45" s="151" t="str">
        <f t="shared" si="0"/>
        <v/>
      </c>
      <c r="E45" s="228">
        <v>80</v>
      </c>
      <c r="F45" s="151" t="str">
        <f t="shared" si="1"/>
        <v/>
      </c>
      <c r="G45" s="226" t="str">
        <f t="shared" si="3"/>
        <v>Předpokládaná výše odměny bude doplněna automaticky po vyplnění modře podbarvené buňky.</v>
      </c>
      <c r="H45" s="124"/>
    </row>
    <row r="46" spans="1:9" ht="20.100000000000001" customHeight="1" x14ac:dyDescent="0.2">
      <c r="A46" s="224" t="s">
        <v>260</v>
      </c>
      <c r="B46" s="199"/>
      <c r="C46" s="228">
        <v>40</v>
      </c>
      <c r="D46" s="151" t="str">
        <f t="shared" si="0"/>
        <v/>
      </c>
      <c r="E46" s="228">
        <v>40</v>
      </c>
      <c r="F46" s="151" t="str">
        <f t="shared" si="1"/>
        <v/>
      </c>
      <c r="G46" s="226" t="str">
        <f t="shared" si="3"/>
        <v>Předpokládaná výše odměny bude doplněna automaticky po vyplnění modře podbarvené buňky.</v>
      </c>
      <c r="H46" s="124"/>
    </row>
    <row r="47" spans="1:9" ht="20.100000000000001" customHeight="1" x14ac:dyDescent="0.2">
      <c r="A47" s="224" t="s">
        <v>261</v>
      </c>
      <c r="B47" s="199"/>
      <c r="C47" s="228">
        <v>40</v>
      </c>
      <c r="D47" s="151" t="str">
        <f t="shared" si="0"/>
        <v/>
      </c>
      <c r="E47" s="228">
        <v>20</v>
      </c>
      <c r="F47" s="151" t="str">
        <f t="shared" si="1"/>
        <v/>
      </c>
      <c r="G47" s="226" t="str">
        <f t="shared" si="3"/>
        <v>Předpokládaná výše odměny bude doplněna automaticky po vyplnění modře podbarvené buňky.</v>
      </c>
      <c r="H47" s="124"/>
    </row>
    <row r="48" spans="1:9" ht="20.100000000000001" customHeight="1" x14ac:dyDescent="0.2">
      <c r="A48" s="224" t="s">
        <v>272</v>
      </c>
      <c r="B48" s="199"/>
      <c r="C48" s="151"/>
      <c r="D48" s="206"/>
      <c r="E48" s="228">
        <v>200</v>
      </c>
      <c r="F48" s="151" t="str">
        <f t="shared" si="1"/>
        <v/>
      </c>
      <c r="G48" s="226" t="str">
        <f t="shared" si="3"/>
        <v>Předpokládaná výše odměny bude doplněna automaticky po vyplnění modře podbarvené buňky.</v>
      </c>
      <c r="H48" s="124"/>
    </row>
    <row r="49" spans="1:9" ht="20.100000000000001" customHeight="1" x14ac:dyDescent="0.2">
      <c r="A49" s="224" t="s">
        <v>191</v>
      </c>
      <c r="B49" s="199"/>
      <c r="C49" s="228">
        <v>120</v>
      </c>
      <c r="D49" s="151" t="str">
        <f t="shared" si="0"/>
        <v/>
      </c>
      <c r="E49" s="228">
        <v>50</v>
      </c>
      <c r="F49" s="151" t="str">
        <f t="shared" si="1"/>
        <v/>
      </c>
      <c r="G49" s="226" t="str">
        <f t="shared" si="3"/>
        <v>Předpokládaná výše odměny bude doplněna automaticky po vyplnění modře podbarvené buňky.</v>
      </c>
      <c r="H49" s="124"/>
    </row>
    <row r="50" spans="1:9" ht="20.100000000000001" customHeight="1" x14ac:dyDescent="0.2">
      <c r="A50" s="224" t="s">
        <v>291</v>
      </c>
      <c r="B50" s="199"/>
      <c r="C50" s="228">
        <v>260</v>
      </c>
      <c r="D50" s="151" t="str">
        <f t="shared" si="0"/>
        <v/>
      </c>
      <c r="E50" s="228">
        <v>100</v>
      </c>
      <c r="F50" s="151" t="str">
        <f t="shared" si="1"/>
        <v/>
      </c>
      <c r="G50" s="226" t="str">
        <f t="shared" si="3"/>
        <v>Předpokládaná výše odměny bude doplněna automaticky po vyplnění modře podbarvené buňky.</v>
      </c>
      <c r="H50" s="124"/>
    </row>
    <row r="51" spans="1:9" ht="20.100000000000001" customHeight="1" x14ac:dyDescent="0.2">
      <c r="A51" s="224" t="s">
        <v>192</v>
      </c>
      <c r="B51" s="199"/>
      <c r="C51" s="228">
        <v>20</v>
      </c>
      <c r="D51" s="151" t="str">
        <f t="shared" si="0"/>
        <v/>
      </c>
      <c r="E51" s="228">
        <v>20</v>
      </c>
      <c r="F51" s="151" t="str">
        <f t="shared" si="1"/>
        <v/>
      </c>
      <c r="G51" s="226" t="str">
        <f t="shared" si="3"/>
        <v>Předpokládaná výše odměny bude doplněna automaticky po vyplnění modře podbarvené buňky.</v>
      </c>
      <c r="H51" s="124"/>
    </row>
    <row r="52" spans="1:9" ht="20.100000000000001" customHeight="1" x14ac:dyDescent="0.2">
      <c r="A52" s="225" t="s">
        <v>46</v>
      </c>
      <c r="B52" s="200"/>
      <c r="C52" s="93">
        <v>40</v>
      </c>
      <c r="D52" s="201" t="str">
        <f t="shared" si="0"/>
        <v/>
      </c>
      <c r="E52" s="93">
        <v>20</v>
      </c>
      <c r="F52" s="201" t="str">
        <f t="shared" si="1"/>
        <v/>
      </c>
      <c r="G52" s="226" t="str">
        <f t="shared" si="3"/>
        <v>Předpokládaná výše odměny bude doplněna automaticky po vyplnění modře podbarvené buňky.</v>
      </c>
      <c r="H52" s="124"/>
    </row>
    <row r="53" spans="1:9" x14ac:dyDescent="0.2">
      <c r="A53" s="73"/>
      <c r="B53" s="73"/>
      <c r="C53" s="146"/>
      <c r="D53" s="100"/>
      <c r="E53" s="146"/>
      <c r="F53" s="100"/>
      <c r="G53" s="226"/>
      <c r="I53" s="124"/>
    </row>
    <row r="54" spans="1:9" ht="30" customHeight="1" thickBot="1" x14ac:dyDescent="0.35">
      <c r="A54" s="5" t="s">
        <v>47</v>
      </c>
      <c r="B54" s="5"/>
      <c r="C54" s="5"/>
      <c r="D54" s="5"/>
      <c r="E54" s="5"/>
      <c r="F54" s="5"/>
      <c r="G54" s="5"/>
      <c r="I54" s="124"/>
    </row>
    <row r="55" spans="1:9" x14ac:dyDescent="0.2">
      <c r="A55" s="24" t="s">
        <v>236</v>
      </c>
      <c r="I55" s="124"/>
    </row>
    <row r="56" spans="1:9" x14ac:dyDescent="0.2">
      <c r="A56" s="24" t="s">
        <v>280</v>
      </c>
      <c r="I56" s="124"/>
    </row>
    <row r="57" spans="1:9" x14ac:dyDescent="0.2">
      <c r="A57" s="24" t="s">
        <v>305</v>
      </c>
      <c r="I57" s="124"/>
    </row>
    <row r="58" spans="1:9" x14ac:dyDescent="0.2">
      <c r="A58" s="76" t="s">
        <v>302</v>
      </c>
      <c r="I58" s="124"/>
    </row>
    <row r="59" spans="1:9" x14ac:dyDescent="0.2">
      <c r="A59" s="76" t="s">
        <v>306</v>
      </c>
      <c r="I59" s="124"/>
    </row>
    <row r="60" spans="1:9" x14ac:dyDescent="0.2">
      <c r="A60" s="76" t="s">
        <v>303</v>
      </c>
      <c r="I60" s="124"/>
    </row>
    <row r="61" spans="1:9" x14ac:dyDescent="0.2">
      <c r="A61" s="73"/>
      <c r="B61" s="73"/>
      <c r="C61" s="146"/>
      <c r="D61" s="100"/>
      <c r="E61" s="146"/>
      <c r="F61" s="100"/>
      <c r="G61" s="146"/>
      <c r="I61" s="124"/>
    </row>
    <row r="62" spans="1:9" x14ac:dyDescent="0.2">
      <c r="A62" s="73"/>
      <c r="B62" s="73"/>
      <c r="C62" s="146"/>
      <c r="D62" s="100"/>
      <c r="E62" s="146"/>
      <c r="F62" s="100"/>
      <c r="G62" s="146"/>
      <c r="I62" s="124"/>
    </row>
    <row r="63" spans="1:9" x14ac:dyDescent="0.2">
      <c r="A63" s="27"/>
      <c r="B63" s="28"/>
      <c r="C63" s="123"/>
      <c r="D63" s="123"/>
      <c r="E63" s="123"/>
      <c r="F63" s="123"/>
      <c r="G63" s="123"/>
      <c r="I63" s="124"/>
    </row>
    <row r="64" spans="1:9" ht="30" customHeight="1" thickBot="1" x14ac:dyDescent="0.35">
      <c r="A64" s="4" t="s">
        <v>189</v>
      </c>
      <c r="B64" s="4"/>
      <c r="C64" s="4"/>
      <c r="D64" s="4"/>
      <c r="E64" s="4"/>
      <c r="F64" s="4"/>
      <c r="G64" s="4"/>
      <c r="I64" s="124"/>
    </row>
    <row r="65" spans="1:9" x14ac:dyDescent="0.2">
      <c r="A65" s="24" t="s">
        <v>48</v>
      </c>
      <c r="C65" s="9"/>
      <c r="D65" s="9"/>
      <c r="E65" s="9"/>
      <c r="F65" s="9"/>
      <c r="G65" s="9"/>
      <c r="I65" s="124"/>
    </row>
    <row r="66" spans="1:9" ht="12.75" x14ac:dyDescent="0.2">
      <c r="A66" s="24" t="s">
        <v>235</v>
      </c>
      <c r="C66" s="9"/>
      <c r="D66" s="9"/>
      <c r="E66" s="9"/>
      <c r="F66" s="9"/>
      <c r="G66" s="9"/>
      <c r="H66" s="9"/>
    </row>
    <row r="67" spans="1:9" x14ac:dyDescent="0.2">
      <c r="A67" s="24"/>
      <c r="B67" s="146"/>
      <c r="C67" s="100"/>
      <c r="D67" s="100"/>
      <c r="E67" s="100"/>
      <c r="F67" s="100"/>
      <c r="G67" s="100"/>
      <c r="I67" s="124"/>
    </row>
    <row r="68" spans="1:9" x14ac:dyDescent="0.2">
      <c r="A68" s="166" t="s">
        <v>49</v>
      </c>
      <c r="B68" s="189">
        <v>5000000</v>
      </c>
      <c r="C68" s="104" t="s">
        <v>50</v>
      </c>
      <c r="D68" s="104"/>
      <c r="E68" s="9"/>
      <c r="F68" s="104"/>
      <c r="G68" s="9"/>
      <c r="I68" s="124"/>
    </row>
    <row r="69" spans="1:9" ht="12.75" x14ac:dyDescent="0.2">
      <c r="A69" s="196" t="s">
        <v>234</v>
      </c>
      <c r="B69" s="229">
        <v>3474500</v>
      </c>
      <c r="C69" s="197" t="s">
        <v>50</v>
      </c>
      <c r="D69" s="9"/>
      <c r="E69" s="9"/>
      <c r="F69" s="9"/>
      <c r="G69" s="9"/>
      <c r="H69" s="9"/>
    </row>
    <row r="70" spans="1:9" x14ac:dyDescent="0.2">
      <c r="A70" s="24"/>
      <c r="I70" s="124"/>
    </row>
    <row r="71" spans="1:9" ht="30" customHeight="1" thickBot="1" x14ac:dyDescent="0.35">
      <c r="A71" s="4" t="s">
        <v>51</v>
      </c>
      <c r="B71" s="4"/>
      <c r="C71" s="4"/>
      <c r="D71" s="4"/>
      <c r="E71" s="4"/>
      <c r="F71" s="4"/>
      <c r="G71" s="4"/>
      <c r="I71" s="124"/>
    </row>
    <row r="72" spans="1:9" x14ac:dyDescent="0.2">
      <c r="A72" s="24" t="s">
        <v>52</v>
      </c>
      <c r="B72" s="63"/>
      <c r="C72" s="73"/>
      <c r="D72" s="73"/>
      <c r="E72" s="73"/>
      <c r="F72" s="73"/>
      <c r="G72" s="73"/>
      <c r="I72" s="124"/>
    </row>
    <row r="73" spans="1:9" x14ac:dyDescent="0.2">
      <c r="A73" s="24"/>
      <c r="B73" s="146"/>
      <c r="C73" s="100"/>
      <c r="D73" s="100"/>
      <c r="E73" s="100"/>
      <c r="F73" s="100"/>
      <c r="G73" s="100"/>
      <c r="I73" s="124"/>
    </row>
    <row r="74" spans="1:9" x14ac:dyDescent="0.2">
      <c r="A74" s="166" t="s">
        <v>53</v>
      </c>
      <c r="B74" s="189">
        <v>1500</v>
      </c>
      <c r="C74" s="104" t="s">
        <v>50</v>
      </c>
      <c r="D74" s="104"/>
      <c r="E74" s="73"/>
      <c r="F74" s="104"/>
      <c r="G74" s="73"/>
      <c r="I74" s="124"/>
    </row>
  </sheetData>
  <sheetProtection sheet="1" objects="1" scenarios="1"/>
  <sortState xmlns:xlrd2="http://schemas.microsoft.com/office/spreadsheetml/2017/richdata2" ref="A39:A52">
    <sortCondition ref="A39:A52"/>
  </sortState>
  <mergeCells count="2">
    <mergeCell ref="E25:F25"/>
    <mergeCell ref="C25:D25"/>
  </mergeCells>
  <pageMargins left="0.70866141732283472" right="0.70866141732283472" top="0.78740157480314965" bottom="0.78740157480314965" header="0.31496062992125984" footer="0.31496062992125984"/>
  <pageSetup paperSize="9" scale="6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8852D-E4DB-4731-98C8-13CE16833908}">
  <sheetPr>
    <pageSetUpPr autoPageBreaks="0" fitToPage="1"/>
  </sheetPr>
  <dimension ref="A1:C13"/>
  <sheetViews>
    <sheetView showGridLines="0" zoomScaleNormal="100" workbookViewId="0"/>
  </sheetViews>
  <sheetFormatPr defaultColWidth="9.140625" defaultRowHeight="15" customHeight="1" x14ac:dyDescent="0.2"/>
  <cols>
    <col min="1" max="1" width="30.7109375" style="9" customWidth="1"/>
    <col min="2" max="2" width="90.7109375" style="9" customWidth="1"/>
    <col min="3" max="16384" width="9.140625" style="9"/>
  </cols>
  <sheetData>
    <row r="1" spans="1:3" ht="45" customHeight="1" x14ac:dyDescent="0.2">
      <c r="A1" s="3" t="s">
        <v>0</v>
      </c>
      <c r="C1" s="124"/>
    </row>
    <row r="2" spans="1:3" x14ac:dyDescent="0.2">
      <c r="C2" s="124"/>
    </row>
    <row r="3" spans="1:3" ht="30" customHeight="1" thickBot="1" x14ac:dyDescent="0.35">
      <c r="A3" s="5" t="s">
        <v>54</v>
      </c>
      <c r="B3" s="11"/>
      <c r="C3" s="124"/>
    </row>
    <row r="4" spans="1:3" x14ac:dyDescent="0.2">
      <c r="A4" s="61" t="s">
        <v>185</v>
      </c>
      <c r="C4" s="124"/>
    </row>
    <row r="5" spans="1:3" x14ac:dyDescent="0.2">
      <c r="C5" s="124"/>
    </row>
    <row r="6" spans="1:3" ht="30" customHeight="1" thickBot="1" x14ac:dyDescent="0.35">
      <c r="A6" s="5" t="s">
        <v>55</v>
      </c>
      <c r="B6" s="11"/>
      <c r="C6" s="124"/>
    </row>
    <row r="7" spans="1:3" x14ac:dyDescent="0.2">
      <c r="A7" s="55" t="s">
        <v>186</v>
      </c>
      <c r="C7" s="124"/>
    </row>
    <row r="8" spans="1:3" x14ac:dyDescent="0.2">
      <c r="C8" s="124"/>
    </row>
    <row r="9" spans="1:3" x14ac:dyDescent="0.2">
      <c r="C9" s="124"/>
    </row>
    <row r="10" spans="1:3" x14ac:dyDescent="0.2">
      <c r="A10" s="27"/>
      <c r="B10" s="28"/>
      <c r="C10" s="124"/>
    </row>
    <row r="11" spans="1:3" s="24" customFormat="1" ht="30" customHeight="1" thickBot="1" x14ac:dyDescent="0.35">
      <c r="A11" s="4" t="s">
        <v>56</v>
      </c>
      <c r="B11" s="23"/>
      <c r="C11" s="124"/>
    </row>
    <row r="12" spans="1:3" x14ac:dyDescent="0.2">
      <c r="A12" s="24" t="s">
        <v>57</v>
      </c>
      <c r="C12" s="124"/>
    </row>
    <row r="13" spans="1:3" x14ac:dyDescent="0.2">
      <c r="A13" s="24" t="s">
        <v>158</v>
      </c>
      <c r="C13" s="124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DE0B6-D04B-4218-9CAF-67F1E5D4E24F}">
  <sheetPr>
    <pageSetUpPr autoPageBreaks="0" fitToPage="1"/>
  </sheetPr>
  <dimension ref="A1:M28"/>
  <sheetViews>
    <sheetView showGridLines="0" zoomScale="85" zoomScaleNormal="85" workbookViewId="0"/>
  </sheetViews>
  <sheetFormatPr defaultColWidth="9.140625" defaultRowHeight="15" customHeight="1" x14ac:dyDescent="0.2"/>
  <cols>
    <col min="1" max="1" width="6.7109375" style="1" customWidth="1"/>
    <col min="2" max="2" width="75.7109375" style="9" customWidth="1"/>
    <col min="3" max="3" width="45.7109375" style="9" customWidth="1"/>
    <col min="4" max="5" width="30.7109375" style="9" customWidth="1"/>
    <col min="6" max="6" width="15.7109375" style="9" customWidth="1"/>
    <col min="7" max="10" width="30.7109375" style="9" customWidth="1"/>
    <col min="11" max="16384" width="9.140625" style="9"/>
  </cols>
  <sheetData>
    <row r="1" spans="1:13" ht="45" customHeight="1" x14ac:dyDescent="0.2">
      <c r="A1" s="3" t="s">
        <v>0</v>
      </c>
      <c r="K1" s="127"/>
    </row>
    <row r="2" spans="1:13" x14ac:dyDescent="0.2">
      <c r="K2" s="127"/>
    </row>
    <row r="3" spans="1:13" ht="30" customHeight="1" thickBot="1" x14ac:dyDescent="0.35">
      <c r="A3" s="84"/>
      <c r="B3" s="5" t="s">
        <v>201</v>
      </c>
      <c r="C3" s="11"/>
      <c r="D3" s="11"/>
      <c r="E3" s="11"/>
      <c r="F3" s="11"/>
      <c r="G3" s="11"/>
      <c r="H3" s="11"/>
      <c r="I3" s="11"/>
      <c r="J3" s="11"/>
      <c r="K3" s="127"/>
    </row>
    <row r="4" spans="1:13" x14ac:dyDescent="0.2">
      <c r="K4" s="127"/>
    </row>
    <row r="5" spans="1:13" ht="20.100000000000001" customHeight="1" thickBot="1" x14ac:dyDescent="0.3">
      <c r="A5" s="84"/>
      <c r="B5" s="85" t="s">
        <v>58</v>
      </c>
      <c r="C5" s="11"/>
      <c r="D5" s="11"/>
      <c r="E5" s="11"/>
      <c r="F5" s="11"/>
      <c r="G5" s="11"/>
      <c r="H5" s="11"/>
      <c r="I5" s="11"/>
      <c r="J5" s="11"/>
      <c r="K5" s="127"/>
    </row>
    <row r="6" spans="1:13" ht="15.75" x14ac:dyDescent="0.2">
      <c r="A6" s="47"/>
      <c r="B6" s="48" t="s">
        <v>202</v>
      </c>
      <c r="C6" s="47"/>
      <c r="D6" s="47"/>
      <c r="E6" s="47"/>
      <c r="F6" s="47"/>
      <c r="G6" s="47"/>
      <c r="H6" s="47"/>
      <c r="I6" s="47"/>
      <c r="J6" s="47"/>
      <c r="K6" s="128"/>
    </row>
    <row r="7" spans="1:13" ht="15.75" x14ac:dyDescent="0.2">
      <c r="A7" s="47"/>
      <c r="B7" s="48"/>
      <c r="C7" s="47"/>
      <c r="D7" s="47"/>
      <c r="E7" s="47"/>
      <c r="F7" s="47"/>
      <c r="G7" s="47"/>
      <c r="H7" s="47"/>
      <c r="I7" s="47"/>
      <c r="J7" s="47"/>
      <c r="K7" s="128"/>
    </row>
    <row r="8" spans="1:13" x14ac:dyDescent="0.2">
      <c r="A8" s="57" t="s">
        <v>59</v>
      </c>
      <c r="B8" s="60" t="s">
        <v>60</v>
      </c>
      <c r="C8" s="14"/>
      <c r="D8" s="14"/>
      <c r="E8" s="14"/>
      <c r="F8" s="1"/>
      <c r="G8" s="1"/>
      <c r="H8" s="1"/>
      <c r="I8" s="1"/>
      <c r="J8" s="1"/>
      <c r="K8" s="129"/>
    </row>
    <row r="9" spans="1:13" x14ac:dyDescent="0.2">
      <c r="A9" s="7" t="s">
        <v>61</v>
      </c>
      <c r="B9" s="86" t="s">
        <v>203</v>
      </c>
      <c r="C9" s="15"/>
      <c r="D9" s="15"/>
      <c r="E9" s="15"/>
      <c r="F9" s="15"/>
      <c r="G9" s="15"/>
      <c r="H9" s="15"/>
      <c r="I9" s="16"/>
      <c r="J9" s="8"/>
      <c r="K9" s="130"/>
    </row>
    <row r="10" spans="1:13" ht="76.5" x14ac:dyDescent="0.2">
      <c r="A10" s="6" t="s">
        <v>62</v>
      </c>
      <c r="B10" s="190" t="s">
        <v>253</v>
      </c>
      <c r="C10" s="16"/>
      <c r="D10" s="15"/>
      <c r="E10" s="15"/>
      <c r="F10" s="8"/>
      <c r="G10" s="8"/>
      <c r="H10" s="8"/>
      <c r="I10" s="8"/>
      <c r="J10" s="8"/>
      <c r="K10" s="127"/>
    </row>
    <row r="11" spans="1:13" x14ac:dyDescent="0.2">
      <c r="K11" s="127"/>
    </row>
    <row r="12" spans="1:13" ht="20.100000000000001" customHeight="1" thickBot="1" x14ac:dyDescent="0.25">
      <c r="A12" s="84"/>
      <c r="B12" s="12" t="s">
        <v>63</v>
      </c>
      <c r="C12" s="11"/>
      <c r="D12" s="11"/>
      <c r="E12" s="11"/>
      <c r="F12" s="11"/>
      <c r="G12" s="11"/>
      <c r="H12" s="11"/>
      <c r="I12" s="11"/>
      <c r="J12" s="11"/>
      <c r="K12" s="127"/>
    </row>
    <row r="13" spans="1:13" ht="15.75" x14ac:dyDescent="0.2">
      <c r="A13" s="47"/>
      <c r="B13" s="48" t="s">
        <v>204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127"/>
    </row>
    <row r="14" spans="1:13" x14ac:dyDescent="0.2">
      <c r="B14" s="24" t="s">
        <v>296</v>
      </c>
      <c r="M14" s="127"/>
    </row>
    <row r="15" spans="1:13" x14ac:dyDescent="0.2">
      <c r="B15" s="24" t="s">
        <v>205</v>
      </c>
      <c r="K15" s="127"/>
    </row>
    <row r="16" spans="1:13" x14ac:dyDescent="0.2">
      <c r="B16" s="24" t="s">
        <v>209</v>
      </c>
      <c r="K16" s="124"/>
    </row>
    <row r="17" spans="1:11" x14ac:dyDescent="0.2">
      <c r="B17" s="24"/>
      <c r="K17" s="127"/>
    </row>
    <row r="18" spans="1:11" s="8" customFormat="1" ht="25.5" x14ac:dyDescent="0.2">
      <c r="A18" s="57" t="s">
        <v>59</v>
      </c>
      <c r="B18" s="87" t="s">
        <v>60</v>
      </c>
      <c r="C18" s="87" t="s">
        <v>208</v>
      </c>
      <c r="D18" s="87" t="s">
        <v>64</v>
      </c>
      <c r="E18" s="87" t="s">
        <v>65</v>
      </c>
      <c r="F18" s="87" t="s">
        <v>66</v>
      </c>
      <c r="G18" s="88" t="s">
        <v>67</v>
      </c>
      <c r="H18" s="88" t="s">
        <v>68</v>
      </c>
      <c r="I18" s="88" t="s">
        <v>29</v>
      </c>
      <c r="J18" s="60" t="s">
        <v>69</v>
      </c>
      <c r="K18" s="131"/>
    </row>
    <row r="19" spans="1:11" x14ac:dyDescent="0.2">
      <c r="A19" s="89" t="s">
        <v>70</v>
      </c>
      <c r="B19" s="90" t="s">
        <v>207</v>
      </c>
      <c r="C19" s="17"/>
      <c r="D19" s="17"/>
      <c r="E19" s="17"/>
      <c r="F19" s="91"/>
      <c r="G19" s="91"/>
      <c r="H19" s="91"/>
      <c r="I19" s="91"/>
      <c r="J19" s="92"/>
      <c r="K19" s="129"/>
    </row>
    <row r="20" spans="1:11" ht="89.25" x14ac:dyDescent="0.2">
      <c r="A20" s="204" t="s">
        <v>238</v>
      </c>
      <c r="B20" s="211" t="s">
        <v>286</v>
      </c>
      <c r="C20" s="178"/>
      <c r="D20" s="93" t="s">
        <v>71</v>
      </c>
      <c r="E20" s="62"/>
      <c r="F20" s="42"/>
      <c r="G20" s="62"/>
      <c r="H20" s="62"/>
      <c r="I20" s="62"/>
      <c r="J20" s="179"/>
      <c r="K20" s="127"/>
    </row>
    <row r="21" spans="1:11" ht="89.25" x14ac:dyDescent="0.2">
      <c r="A21" s="204" t="s">
        <v>237</v>
      </c>
      <c r="B21" s="120" t="str">
        <f>B20</f>
        <v xml:space="preserve">
Správu stavební zakázky, přičemž:
▪ předmět stavební zakázky zahrnoval Realizaci Relevantní budovy;
▪ konečná cena dotčené Realizace byla alespoň 100 mil. Kč bez DPH
</v>
      </c>
      <c r="C21" s="178"/>
      <c r="D21" s="93" t="str">
        <f>D20</f>
        <v>konečná cena Realizace
(Kč bez DPH)</v>
      </c>
      <c r="E21" s="62"/>
      <c r="F21" s="42"/>
      <c r="G21" s="62"/>
      <c r="H21" s="62"/>
      <c r="I21" s="62"/>
      <c r="J21" s="179"/>
      <c r="K21" s="127"/>
    </row>
    <row r="22" spans="1:11" ht="89.25" x14ac:dyDescent="0.2">
      <c r="A22" s="212" t="s">
        <v>283</v>
      </c>
      <c r="B22" s="211" t="str">
        <f>B20</f>
        <v xml:space="preserve">
Správu stavební zakázky, přičemž:
▪ předmět stavební zakázky zahrnoval Realizaci Relevantní budovy;
▪ konečná cena dotčené Realizace byla alespoň 100 mil. Kč bez DPH
</v>
      </c>
      <c r="C22" s="178"/>
      <c r="D22" s="213" t="str">
        <f>D20</f>
        <v>konečná cena Realizace
(Kč bez DPH)</v>
      </c>
      <c r="E22" s="62"/>
      <c r="F22" s="42"/>
      <c r="G22" s="62"/>
      <c r="H22" s="62"/>
      <c r="I22" s="62"/>
      <c r="J22" s="179"/>
      <c r="K22" s="127"/>
    </row>
    <row r="23" spans="1:11" x14ac:dyDescent="0.2">
      <c r="K23" s="127"/>
    </row>
    <row r="24" spans="1:11" x14ac:dyDescent="0.2">
      <c r="A24" s="18"/>
      <c r="B24" s="20"/>
      <c r="C24" s="20"/>
      <c r="D24" s="20"/>
      <c r="E24" s="20"/>
      <c r="F24" s="20"/>
      <c r="G24" s="20"/>
      <c r="H24" s="20"/>
      <c r="I24" s="20"/>
      <c r="J24" s="20"/>
      <c r="K24" s="127"/>
    </row>
    <row r="25" spans="1:11" x14ac:dyDescent="0.2">
      <c r="B25" s="24"/>
      <c r="D25" s="8"/>
      <c r="E25" s="8"/>
      <c r="K25" s="127"/>
    </row>
    <row r="26" spans="1:11" s="24" customFormat="1" ht="30" customHeight="1" thickBot="1" x14ac:dyDescent="0.35">
      <c r="A26" s="94"/>
      <c r="B26" s="4" t="s">
        <v>73</v>
      </c>
      <c r="C26" s="23"/>
      <c r="D26" s="23"/>
      <c r="E26" s="23"/>
      <c r="F26" s="23"/>
      <c r="G26" s="23"/>
      <c r="H26" s="23"/>
      <c r="I26" s="23"/>
      <c r="J26" s="23"/>
      <c r="K26" s="127"/>
    </row>
    <row r="27" spans="1:11" x14ac:dyDescent="0.2">
      <c r="B27" s="24" t="s">
        <v>206</v>
      </c>
      <c r="K27" s="127"/>
    </row>
    <row r="28" spans="1:11" x14ac:dyDescent="0.2">
      <c r="B28" s="24" t="s">
        <v>74</v>
      </c>
      <c r="K28" s="127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40" fitToHeight="0" orientation="landscape" r:id="rId1"/>
  <ignoredErrors>
    <ignoredError sqref="A9 A1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8EB76-B75E-484B-AAC2-407D220DCDA3}">
  <sheetPr>
    <pageSetUpPr autoPageBreaks="0" fitToPage="1"/>
  </sheetPr>
  <dimension ref="A1:E27"/>
  <sheetViews>
    <sheetView showGridLines="0" zoomScaleNormal="100" workbookViewId="0"/>
  </sheetViews>
  <sheetFormatPr defaultColWidth="9.140625" defaultRowHeight="15" customHeight="1" x14ac:dyDescent="0.2"/>
  <cols>
    <col min="1" max="1" width="6.7109375" style="1" customWidth="1"/>
    <col min="2" max="2" width="70.7109375" style="8" customWidth="1"/>
    <col min="3" max="3" width="30.7109375" style="63" customWidth="1"/>
    <col min="4" max="4" width="120.7109375" style="73" customWidth="1"/>
    <col min="5" max="5" width="15.5703125" style="73" customWidth="1"/>
    <col min="6" max="16384" width="9.140625" style="9"/>
  </cols>
  <sheetData>
    <row r="1" spans="1:5" ht="45" customHeight="1" x14ac:dyDescent="0.2">
      <c r="A1" s="3" t="s">
        <v>0</v>
      </c>
      <c r="C1" s="8"/>
      <c r="D1" s="8"/>
      <c r="E1" s="127"/>
    </row>
    <row r="2" spans="1:5" x14ac:dyDescent="0.2">
      <c r="C2" s="8"/>
      <c r="D2" s="8"/>
      <c r="E2" s="127"/>
    </row>
    <row r="3" spans="1:5" customFormat="1" ht="30" customHeight="1" thickBot="1" x14ac:dyDescent="0.35">
      <c r="A3" s="5"/>
      <c r="B3" s="5" t="s">
        <v>75</v>
      </c>
      <c r="C3" s="5"/>
      <c r="D3" s="5"/>
      <c r="E3" s="132"/>
    </row>
    <row r="4" spans="1:5" ht="15.75" x14ac:dyDescent="0.2">
      <c r="A4" s="47"/>
      <c r="B4" s="48" t="s">
        <v>76</v>
      </c>
      <c r="C4" s="48"/>
      <c r="D4" s="47"/>
      <c r="E4" s="127"/>
    </row>
    <row r="5" spans="1:5" ht="15.75" x14ac:dyDescent="0.2">
      <c r="A5" s="47"/>
      <c r="B5" s="48" t="s">
        <v>77</v>
      </c>
      <c r="C5" s="48"/>
      <c r="D5" s="47"/>
      <c r="E5" s="127"/>
    </row>
    <row r="6" spans="1:5" x14ac:dyDescent="0.2">
      <c r="C6" s="24"/>
      <c r="D6" s="24"/>
      <c r="E6" s="127"/>
    </row>
    <row r="7" spans="1:5" x14ac:dyDescent="0.2">
      <c r="A7" s="95" t="s">
        <v>59</v>
      </c>
      <c r="B7" s="96" t="s">
        <v>78</v>
      </c>
      <c r="C7" s="96" t="s">
        <v>79</v>
      </c>
      <c r="D7" s="97"/>
      <c r="E7" s="127"/>
    </row>
    <row r="8" spans="1:5" x14ac:dyDescent="0.2">
      <c r="A8" s="59">
        <v>1</v>
      </c>
      <c r="B8" s="134" t="s">
        <v>187</v>
      </c>
      <c r="C8" s="40"/>
      <c r="D8" s="97"/>
      <c r="E8" s="127"/>
    </row>
    <row r="9" spans="1:5" x14ac:dyDescent="0.2">
      <c r="A9" s="59">
        <v>2</v>
      </c>
      <c r="B9" s="134" t="s">
        <v>269</v>
      </c>
      <c r="C9" s="40"/>
      <c r="D9" s="97"/>
      <c r="E9" s="127"/>
    </row>
    <row r="10" spans="1:5" x14ac:dyDescent="0.2">
      <c r="A10" s="59">
        <v>3</v>
      </c>
      <c r="B10" s="134" t="s">
        <v>196</v>
      </c>
      <c r="C10" s="40"/>
      <c r="D10" s="97"/>
      <c r="E10" s="127"/>
    </row>
    <row r="11" spans="1:5" x14ac:dyDescent="0.2">
      <c r="A11" s="59">
        <v>4</v>
      </c>
      <c r="B11" s="140" t="s">
        <v>292</v>
      </c>
      <c r="C11" s="40"/>
      <c r="D11" s="97"/>
      <c r="E11" s="127"/>
    </row>
    <row r="12" spans="1:5" x14ac:dyDescent="0.2">
      <c r="A12" s="18"/>
      <c r="B12" s="19"/>
      <c r="C12" s="19"/>
      <c r="D12" s="19"/>
      <c r="E12" s="127"/>
    </row>
    <row r="13" spans="1:5" x14ac:dyDescent="0.2">
      <c r="A13" s="29"/>
      <c r="B13" s="24"/>
      <c r="C13" s="24"/>
      <c r="D13" s="8"/>
      <c r="E13" s="127"/>
    </row>
    <row r="14" spans="1:5" s="24" customFormat="1" ht="30" customHeight="1" thickBot="1" x14ac:dyDescent="0.35">
      <c r="A14" s="4"/>
      <c r="B14" s="4" t="s">
        <v>80</v>
      </c>
      <c r="C14" s="4"/>
      <c r="D14" s="4"/>
      <c r="E14" s="127"/>
    </row>
    <row r="15" spans="1:5" x14ac:dyDescent="0.2">
      <c r="B15" s="24" t="s">
        <v>81</v>
      </c>
      <c r="C15" s="24"/>
      <c r="D15" s="24"/>
      <c r="E15" s="127"/>
    </row>
    <row r="16" spans="1:5" x14ac:dyDescent="0.2">
      <c r="B16" s="24" t="s">
        <v>82</v>
      </c>
      <c r="C16" s="24"/>
      <c r="D16" s="24"/>
      <c r="E16" s="127"/>
    </row>
    <row r="17" spans="1:5" x14ac:dyDescent="0.2">
      <c r="B17" s="24" t="s">
        <v>74</v>
      </c>
      <c r="C17" s="8"/>
      <c r="D17" s="9"/>
      <c r="E17" s="127"/>
    </row>
    <row r="18" spans="1:5" x14ac:dyDescent="0.2">
      <c r="C18" s="8"/>
      <c r="D18" s="8"/>
      <c r="E18" s="127"/>
    </row>
    <row r="19" spans="1:5" s="24" customFormat="1" ht="30" customHeight="1" thickBot="1" x14ac:dyDescent="0.35">
      <c r="A19" s="98"/>
      <c r="B19" s="4" t="s">
        <v>83</v>
      </c>
      <c r="C19" s="99"/>
      <c r="D19" s="4"/>
      <c r="E19" s="127"/>
    </row>
    <row r="20" spans="1:5" s="73" customFormat="1" x14ac:dyDescent="0.2">
      <c r="A20" s="100"/>
      <c r="B20" s="24" t="s">
        <v>84</v>
      </c>
      <c r="C20" s="24"/>
      <c r="D20" s="24"/>
      <c r="E20" s="127"/>
    </row>
    <row r="21" spans="1:5" x14ac:dyDescent="0.2">
      <c r="B21" s="24"/>
      <c r="C21" s="24"/>
      <c r="D21" s="24"/>
      <c r="E21" s="127"/>
    </row>
    <row r="22" spans="1:5" x14ac:dyDescent="0.2">
      <c r="A22" s="95" t="s">
        <v>59</v>
      </c>
      <c r="B22" s="96" t="s">
        <v>78</v>
      </c>
      <c r="C22" s="96" t="s">
        <v>85</v>
      </c>
      <c r="D22" s="9"/>
      <c r="E22" s="127"/>
    </row>
    <row r="23" spans="1:5" s="24" customFormat="1" x14ac:dyDescent="0.2">
      <c r="A23" s="59">
        <f t="shared" ref="A23:B26" si="0">A8</f>
        <v>1</v>
      </c>
      <c r="B23" s="140" t="str">
        <f t="shared" si="0"/>
        <v>Vedoucí týmu Správce stavby</v>
      </c>
      <c r="C23" s="174">
        <f>SUM('1 | Vedoucí týmu Správce stavby'!E41:E47,'1 | Vedoucí týmu Správce stavby'!E66)</f>
        <v>8</v>
      </c>
      <c r="E23" s="127"/>
    </row>
    <row r="24" spans="1:5" s="24" customFormat="1" x14ac:dyDescent="0.2">
      <c r="A24" s="59">
        <f t="shared" si="0"/>
        <v>2</v>
      </c>
      <c r="B24" s="140" t="str">
        <f t="shared" si="0"/>
        <v>Expert na přípravu požadavků objednatele</v>
      </c>
      <c r="C24" s="175">
        <f>SUM('2 | Exp. na přípravu...'!E39:E43)</f>
        <v>4</v>
      </c>
      <c r="E24" s="127"/>
    </row>
    <row r="25" spans="1:5" s="24" customFormat="1" x14ac:dyDescent="0.2">
      <c r="A25" s="59">
        <f t="shared" si="0"/>
        <v>3</v>
      </c>
      <c r="B25" s="140" t="str">
        <f t="shared" si="0"/>
        <v>Technický dozor</v>
      </c>
      <c r="C25" s="175">
        <f>SUM('3 | Technický dozor'!E40:E45)</f>
        <v>4</v>
      </c>
      <c r="E25" s="127"/>
    </row>
    <row r="26" spans="1:5" s="24" customFormat="1" ht="15.75" thickBot="1" x14ac:dyDescent="0.25">
      <c r="A26" s="59">
        <f t="shared" si="0"/>
        <v>4</v>
      </c>
      <c r="B26" s="140" t="str">
        <f t="shared" si="0"/>
        <v>Expert na techniku prostředí staveb</v>
      </c>
      <c r="C26" s="175">
        <f>SUM('4 | Exp. na techniku prostř...'!E40:E44)</f>
        <v>4</v>
      </c>
      <c r="E26" s="127"/>
    </row>
    <row r="27" spans="1:5" s="24" customFormat="1" x14ac:dyDescent="0.2">
      <c r="A27" s="101"/>
      <c r="B27" s="102" t="s">
        <v>86</v>
      </c>
      <c r="C27" s="103">
        <f>IF(SUM(C23:C26)=0,"",SUM(C23:C26))</f>
        <v>20</v>
      </c>
      <c r="E27" s="127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5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1A73B-8F31-496C-B737-8959E6437C07}">
  <sheetPr>
    <pageSetUpPr autoPageBreaks="0" fitToPage="1"/>
  </sheetPr>
  <dimension ref="A1:M67"/>
  <sheetViews>
    <sheetView showGridLines="0" zoomScale="85" zoomScaleNormal="85" workbookViewId="0"/>
  </sheetViews>
  <sheetFormatPr defaultColWidth="9.42578125" defaultRowHeight="15" customHeight="1" x14ac:dyDescent="0.2"/>
  <cols>
    <col min="1" max="1" width="6.7109375" style="1" customWidth="1"/>
    <col min="2" max="2" width="75.7109375" style="8" customWidth="1"/>
    <col min="3" max="3" width="30.7109375" style="8" customWidth="1"/>
    <col min="4" max="4" width="45.7109375" style="9" customWidth="1"/>
    <col min="5" max="5" width="15.7109375" style="9" customWidth="1"/>
    <col min="6" max="7" width="30.7109375" style="9" customWidth="1"/>
    <col min="8" max="8" width="15.7109375" style="9" customWidth="1"/>
    <col min="9" max="10" width="30.7109375" style="9" customWidth="1"/>
    <col min="11" max="11" width="15.7109375" style="9" customWidth="1"/>
    <col min="12" max="12" width="30.7109375" style="9" customWidth="1"/>
    <col min="13" max="13" width="9.42578125" style="46"/>
    <col min="14" max="16384" width="9.42578125" style="9"/>
  </cols>
  <sheetData>
    <row r="1" spans="1:13" ht="45" customHeight="1" x14ac:dyDescent="0.2">
      <c r="A1" s="3" t="s">
        <v>0</v>
      </c>
      <c r="M1" s="127"/>
    </row>
    <row r="2" spans="1:13" x14ac:dyDescent="0.2">
      <c r="M2" s="127"/>
    </row>
    <row r="3" spans="1:13" customFormat="1" ht="30" customHeight="1" thickBot="1" x14ac:dyDescent="0.35">
      <c r="A3" s="5"/>
      <c r="B3" s="5" t="s">
        <v>75</v>
      </c>
      <c r="C3" s="5"/>
      <c r="D3" s="5"/>
      <c r="E3" s="5"/>
      <c r="F3" s="5"/>
      <c r="G3" s="5"/>
      <c r="H3" s="5"/>
      <c r="I3" s="5"/>
      <c r="J3" s="5"/>
      <c r="K3" s="5"/>
      <c r="L3" s="5"/>
      <c r="M3" s="132"/>
    </row>
    <row r="4" spans="1:13" x14ac:dyDescent="0.2">
      <c r="M4" s="127"/>
    </row>
    <row r="5" spans="1:13" ht="30" customHeight="1" thickBot="1" x14ac:dyDescent="0.35">
      <c r="A5" s="34">
        <f>'Klíčový personál'!A8</f>
        <v>1</v>
      </c>
      <c r="B5" s="5" t="str">
        <f>UPPER(VLOOKUP(A5,'Klíčový personál'!A8:B11,2))</f>
        <v>VEDOUCÍ TÝMU SPRÁVCE STAVBY</v>
      </c>
      <c r="C5" s="5"/>
      <c r="D5" s="5"/>
      <c r="E5" s="5"/>
      <c r="F5" s="5"/>
      <c r="G5" s="5"/>
      <c r="H5" s="5"/>
      <c r="I5" s="5"/>
      <c r="J5" s="5"/>
      <c r="K5" s="5"/>
      <c r="L5" s="5"/>
      <c r="M5" s="127"/>
    </row>
    <row r="6" spans="1:13" x14ac:dyDescent="0.2">
      <c r="A6" s="173"/>
      <c r="B6" s="58" t="s">
        <v>79</v>
      </c>
      <c r="M6" s="127"/>
    </row>
    <row r="7" spans="1:13" x14ac:dyDescent="0.2">
      <c r="A7" s="59"/>
      <c r="B7" s="74" t="str">
        <f xml:space="preserve">
IF(VLOOKUP(A5,'Klíčový personál'!A8:C11,3)&lt;&gt;"",VLOOKUP(A5,'Klíčový personál'!A8:C11,3),
"[bude doplněno po zadání na listu ""klíčový personál""]")</f>
        <v>[bude doplněno po zadání na listu "klíčový personál"]</v>
      </c>
      <c r="M7" s="127"/>
    </row>
    <row r="8" spans="1:13" x14ac:dyDescent="0.2">
      <c r="M8" s="127"/>
    </row>
    <row r="9" spans="1:13" ht="20.100000000000001" customHeight="1" thickBot="1" x14ac:dyDescent="0.25">
      <c r="A9" s="12"/>
      <c r="B9" s="12" t="s">
        <v>87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7"/>
    </row>
    <row r="10" spans="1:13" customFormat="1" x14ac:dyDescent="0.2">
      <c r="A10" s="33"/>
      <c r="B10" s="83" t="s">
        <v>88</v>
      </c>
      <c r="M10" s="132"/>
    </row>
    <row r="11" spans="1:13" customFormat="1" x14ac:dyDescent="0.2">
      <c r="A11" s="33"/>
      <c r="B11" s="83" t="s">
        <v>89</v>
      </c>
      <c r="M11" s="132"/>
    </row>
    <row r="12" spans="1:13" customFormat="1" x14ac:dyDescent="0.2">
      <c r="A12" s="141"/>
      <c r="B12" s="140" t="s">
        <v>90</v>
      </c>
      <c r="M12" s="132"/>
    </row>
    <row r="13" spans="1:13" customFormat="1" x14ac:dyDescent="0.2">
      <c r="B13" s="13"/>
      <c r="M13" s="132"/>
    </row>
    <row r="14" spans="1:13" ht="20.100000000000001" customHeight="1" thickBot="1" x14ac:dyDescent="0.25">
      <c r="A14" s="12"/>
      <c r="B14" s="12" t="s">
        <v>91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7"/>
    </row>
    <row r="15" spans="1:13" x14ac:dyDescent="0.2">
      <c r="A15" s="107" t="s">
        <v>59</v>
      </c>
      <c r="B15" s="108" t="s">
        <v>60</v>
      </c>
      <c r="C15" s="109"/>
      <c r="D15" s="14"/>
      <c r="E15" s="1"/>
      <c r="F15" s="110"/>
      <c r="G15" s="110"/>
      <c r="H15" s="1"/>
      <c r="I15" s="1"/>
      <c r="J15" s="14"/>
      <c r="K15" s="1"/>
      <c r="L15" s="1"/>
      <c r="M15" s="129"/>
    </row>
    <row r="16" spans="1:13" x14ac:dyDescent="0.2">
      <c r="A16" s="7" t="s">
        <v>61</v>
      </c>
      <c r="B16" s="54" t="s">
        <v>188</v>
      </c>
      <c r="C16"/>
      <c r="D16" s="16"/>
      <c r="E16" s="8"/>
      <c r="F16" s="15"/>
      <c r="G16" s="15"/>
      <c r="H16" s="8"/>
      <c r="I16" s="8"/>
      <c r="J16" s="15"/>
      <c r="K16" s="8"/>
      <c r="L16" s="8"/>
      <c r="M16" s="127"/>
    </row>
    <row r="17" spans="1:13" ht="63.75" x14ac:dyDescent="0.2">
      <c r="A17" s="7" t="s">
        <v>62</v>
      </c>
      <c r="B17" s="75" t="s">
        <v>92</v>
      </c>
      <c r="C17"/>
      <c r="D17" s="16"/>
      <c r="E17" s="8"/>
      <c r="F17" s="15"/>
      <c r="G17" s="15"/>
      <c r="H17" s="8"/>
      <c r="I17" s="8"/>
      <c r="J17" s="15"/>
      <c r="K17" s="8"/>
      <c r="L17" s="8"/>
      <c r="M17" s="127"/>
    </row>
    <row r="18" spans="1:13" ht="38.25" x14ac:dyDescent="0.2">
      <c r="A18" s="6" t="s">
        <v>93</v>
      </c>
      <c r="B18" s="191" t="s">
        <v>211</v>
      </c>
      <c r="C18"/>
      <c r="D18" s="16"/>
      <c r="E18" s="8"/>
      <c r="F18" s="15"/>
      <c r="G18" s="15"/>
      <c r="H18" s="8"/>
      <c r="I18" s="8"/>
      <c r="J18" s="15"/>
      <c r="K18" s="8"/>
      <c r="L18" s="8"/>
      <c r="M18" s="127"/>
    </row>
    <row r="19" spans="1:13" x14ac:dyDescent="0.2">
      <c r="M19" s="127"/>
    </row>
    <row r="20" spans="1:13" ht="20.100000000000001" customHeight="1" thickBot="1" x14ac:dyDescent="0.25">
      <c r="A20" s="12"/>
      <c r="B20" s="12" t="s">
        <v>94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7"/>
    </row>
    <row r="21" spans="1:13" ht="15.75" x14ac:dyDescent="0.2">
      <c r="A21" s="47"/>
      <c r="B21" s="48" t="s">
        <v>216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127"/>
    </row>
    <row r="22" spans="1:13" x14ac:dyDescent="0.2">
      <c r="B22" s="76" t="s">
        <v>159</v>
      </c>
      <c r="C22" s="9"/>
      <c r="M22" s="127"/>
    </row>
    <row r="23" spans="1:13" x14ac:dyDescent="0.2">
      <c r="B23" s="24"/>
      <c r="C23" s="24"/>
      <c r="M23" s="127"/>
    </row>
    <row r="24" spans="1:13" x14ac:dyDescent="0.2">
      <c r="A24" s="57" t="s">
        <v>59</v>
      </c>
      <c r="B24" s="60" t="s">
        <v>60</v>
      </c>
      <c r="C24"/>
      <c r="D24" s="14"/>
      <c r="E24" s="1"/>
      <c r="F24" s="14"/>
      <c r="G24" s="14"/>
      <c r="H24" s="1"/>
      <c r="I24" s="1"/>
      <c r="J24" s="14"/>
      <c r="K24" s="1"/>
      <c r="L24" s="1"/>
      <c r="M24" s="129"/>
    </row>
    <row r="25" spans="1:13" x14ac:dyDescent="0.2">
      <c r="A25" s="7" t="s">
        <v>70</v>
      </c>
      <c r="B25" s="192" t="s">
        <v>217</v>
      </c>
      <c r="C25"/>
      <c r="D25" s="16"/>
      <c r="E25" s="8"/>
      <c r="F25" s="15"/>
      <c r="G25" s="15"/>
      <c r="H25" s="8"/>
      <c r="I25" s="8"/>
      <c r="J25" s="15"/>
      <c r="K25" s="8"/>
      <c r="L25" s="8"/>
      <c r="M25" s="127"/>
    </row>
    <row r="26" spans="1:13" ht="76.5" x14ac:dyDescent="0.2">
      <c r="A26" s="7" t="s">
        <v>95</v>
      </c>
      <c r="B26" s="219" t="s">
        <v>252</v>
      </c>
      <c r="C26" s="2"/>
      <c r="D26" s="16"/>
      <c r="E26" s="8"/>
      <c r="F26" s="15"/>
      <c r="G26" s="15"/>
      <c r="H26" s="8"/>
      <c r="I26" s="8"/>
      <c r="J26" s="15"/>
      <c r="K26" s="8"/>
      <c r="L26" s="8"/>
      <c r="M26" s="127"/>
    </row>
    <row r="27" spans="1:13" ht="63.75" x14ac:dyDescent="0.2">
      <c r="A27" s="6" t="s">
        <v>72</v>
      </c>
      <c r="B27" s="190" t="s">
        <v>251</v>
      </c>
      <c r="C27"/>
      <c r="D27" s="16"/>
      <c r="E27" s="8"/>
      <c r="F27" s="15"/>
      <c r="G27" s="15"/>
      <c r="H27" s="8"/>
      <c r="I27" s="8"/>
      <c r="J27" s="15"/>
      <c r="K27" s="8"/>
      <c r="L27" s="8"/>
      <c r="M27" s="127"/>
    </row>
    <row r="28" spans="1:13" ht="51" x14ac:dyDescent="0.2">
      <c r="A28" s="6" t="s">
        <v>200</v>
      </c>
      <c r="B28" s="190" t="s">
        <v>210</v>
      </c>
      <c r="C28"/>
      <c r="D28" s="16"/>
      <c r="E28" s="8"/>
      <c r="F28" s="15"/>
      <c r="G28" s="15"/>
      <c r="H28" s="8"/>
      <c r="I28" s="8"/>
      <c r="J28" s="15"/>
      <c r="K28" s="8"/>
      <c r="L28" s="8"/>
      <c r="M28" s="127"/>
    </row>
    <row r="29" spans="1:13" x14ac:dyDescent="0.2">
      <c r="M29" s="127"/>
    </row>
    <row r="30" spans="1:13" ht="20.100000000000001" customHeight="1" thickBot="1" x14ac:dyDescent="0.25">
      <c r="A30" s="12"/>
      <c r="B30" s="12" t="s">
        <v>96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7"/>
    </row>
    <row r="31" spans="1:13" ht="15.75" x14ac:dyDescent="0.2">
      <c r="A31" s="47"/>
      <c r="B31" s="48" t="s">
        <v>212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127"/>
    </row>
    <row r="32" spans="1:13" ht="15.75" x14ac:dyDescent="0.2">
      <c r="A32" s="47"/>
      <c r="B32" s="48" t="s">
        <v>213</v>
      </c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127"/>
    </row>
    <row r="33" spans="1:13" x14ac:dyDescent="0.2">
      <c r="B33" s="24" t="s">
        <v>294</v>
      </c>
      <c r="C33" s="9"/>
      <c r="M33" s="127"/>
    </row>
    <row r="34" spans="1:13" x14ac:dyDescent="0.2">
      <c r="B34" s="24" t="s">
        <v>295</v>
      </c>
      <c r="C34" s="9"/>
      <c r="M34" s="127"/>
    </row>
    <row r="35" spans="1:13" x14ac:dyDescent="0.2">
      <c r="B35" s="76" t="s">
        <v>160</v>
      </c>
      <c r="C35" s="9"/>
      <c r="M35" s="127"/>
    </row>
    <row r="36" spans="1:13" x14ac:dyDescent="0.2">
      <c r="B36" s="76" t="s">
        <v>214</v>
      </c>
      <c r="C36" s="9"/>
      <c r="M36" s="127"/>
    </row>
    <row r="37" spans="1:13" x14ac:dyDescent="0.2">
      <c r="B37" s="24"/>
      <c r="C37" s="24"/>
      <c r="M37" s="127"/>
    </row>
    <row r="38" spans="1:13" s="8" customFormat="1" ht="25.5" customHeight="1" x14ac:dyDescent="0.2">
      <c r="A38" s="237" t="s">
        <v>59</v>
      </c>
      <c r="B38" s="234" t="s">
        <v>97</v>
      </c>
      <c r="C38" s="235"/>
      <c r="D38" s="236"/>
      <c r="E38" s="238" t="s">
        <v>85</v>
      </c>
      <c r="F38" s="234" t="s">
        <v>98</v>
      </c>
      <c r="G38" s="235"/>
      <c r="H38" s="235"/>
      <c r="I38" s="235"/>
      <c r="J38" s="235"/>
      <c r="K38" s="235"/>
      <c r="L38" s="235"/>
      <c r="M38" s="130"/>
    </row>
    <row r="39" spans="1:13" s="8" customFormat="1" ht="25.5" x14ac:dyDescent="0.2">
      <c r="A39" s="236"/>
      <c r="B39" s="87" t="s">
        <v>60</v>
      </c>
      <c r="C39" s="87" t="s">
        <v>99</v>
      </c>
      <c r="D39" s="87" t="s">
        <v>218</v>
      </c>
      <c r="E39" s="239"/>
      <c r="F39" s="87" t="s">
        <v>64</v>
      </c>
      <c r="G39" s="87" t="s">
        <v>65</v>
      </c>
      <c r="H39" s="87" t="s">
        <v>66</v>
      </c>
      <c r="I39" s="88" t="s">
        <v>68</v>
      </c>
      <c r="J39" s="88" t="s">
        <v>100</v>
      </c>
      <c r="K39" s="88" t="s">
        <v>101</v>
      </c>
      <c r="L39" s="60" t="s">
        <v>69</v>
      </c>
      <c r="M39" s="130"/>
    </row>
    <row r="40" spans="1:13" x14ac:dyDescent="0.2">
      <c r="A40" s="7" t="s">
        <v>102</v>
      </c>
      <c r="B40" s="90" t="s">
        <v>215</v>
      </c>
      <c r="C40" s="30"/>
      <c r="D40" s="30"/>
      <c r="E40" s="77"/>
      <c r="F40" s="17"/>
      <c r="G40" s="30"/>
      <c r="H40" s="32"/>
      <c r="I40" s="32"/>
      <c r="J40" s="30"/>
      <c r="K40" s="32"/>
      <c r="L40" s="77"/>
      <c r="M40" s="127"/>
    </row>
    <row r="41" spans="1:13" ht="102" x14ac:dyDescent="0.2">
      <c r="A41" s="49" t="s">
        <v>103</v>
      </c>
      <c r="B41" s="220" t="s">
        <v>288</v>
      </c>
      <c r="C41" s="64" t="s">
        <v>20</v>
      </c>
      <c r="D41" s="180"/>
      <c r="E41" s="111">
        <v>0</v>
      </c>
      <c r="F41" s="93" t="s">
        <v>71</v>
      </c>
      <c r="G41" s="62"/>
      <c r="H41" s="43"/>
      <c r="I41" s="181"/>
      <c r="J41" s="65"/>
      <c r="K41" s="181"/>
      <c r="L41" s="182"/>
      <c r="M41" s="127"/>
    </row>
    <row r="42" spans="1:13" ht="102" x14ac:dyDescent="0.2">
      <c r="A42" s="50" t="s">
        <v>104</v>
      </c>
      <c r="B42" s="51" t="str">
        <f>B41</f>
        <v xml:space="preserve">
Správu stavební zakázky včetně souvisejících úkonů spojených s předáním a převzetím kompletní stavby, přičemž:
▪ předmět spravované zakázky zahrnoval Realizaci Relevantní budovy;
▪ konečná cena takové Realizace byla alespoň 100 mil. Kč bez DPH
</v>
      </c>
      <c r="C42" s="64" t="s">
        <v>20</v>
      </c>
      <c r="D42" s="180"/>
      <c r="E42" s="111">
        <v>1</v>
      </c>
      <c r="F42" s="93" t="str">
        <f>F41</f>
        <v>konečná cena Realizace
(Kč bez DPH)</v>
      </c>
      <c r="G42" s="62"/>
      <c r="H42" s="43"/>
      <c r="I42" s="181"/>
      <c r="J42" s="65"/>
      <c r="K42" s="181"/>
      <c r="L42" s="182"/>
      <c r="M42" s="127"/>
    </row>
    <row r="43" spans="1:13" ht="102" x14ac:dyDescent="0.2">
      <c r="A43" s="50" t="s">
        <v>105</v>
      </c>
      <c r="B43" s="51" t="str">
        <f>B41</f>
        <v xml:space="preserve">
Správu stavební zakázky včetně souvisejících úkonů spojených s předáním a převzetím kompletní stavby, přičemž:
▪ předmět spravované zakázky zahrnoval Realizaci Relevantní budovy;
▪ konečná cena takové Realizace byla alespoň 100 mil. Kč bez DPH
</v>
      </c>
      <c r="C43" s="64" t="s">
        <v>20</v>
      </c>
      <c r="D43" s="180"/>
      <c r="E43" s="111">
        <v>1</v>
      </c>
      <c r="F43" s="93" t="str">
        <f>F42</f>
        <v>konečná cena Realizace
(Kč bez DPH)</v>
      </c>
      <c r="G43" s="62"/>
      <c r="H43" s="43"/>
      <c r="I43" s="181"/>
      <c r="J43" s="65"/>
      <c r="K43" s="181"/>
      <c r="L43" s="182"/>
      <c r="M43" s="127"/>
    </row>
    <row r="44" spans="1:13" ht="102" x14ac:dyDescent="0.2">
      <c r="A44" s="50" t="s">
        <v>198</v>
      </c>
      <c r="B44" s="51" t="s">
        <v>255</v>
      </c>
      <c r="C44" s="64" t="s">
        <v>20</v>
      </c>
      <c r="D44" s="180"/>
      <c r="E44" s="111">
        <v>1</v>
      </c>
      <c r="F44" s="93"/>
      <c r="G44" s="203"/>
      <c r="H44" s="43"/>
      <c r="I44" s="181"/>
      <c r="J44" s="65"/>
      <c r="K44" s="181"/>
      <c r="L44" s="182"/>
      <c r="M44" s="127"/>
    </row>
    <row r="45" spans="1:13" ht="102" x14ac:dyDescent="0.2">
      <c r="A45" s="52" t="s">
        <v>199</v>
      </c>
      <c r="B45" s="53" t="str">
        <f>B44</f>
        <v xml:space="preserve">
Správu stavební zakázky, přičemž:
▪ smlouva na spravovanou zakázku byla uzavřena na základě
  smluvního standardu FIDIC P&amp;DB (Žlutá kniha)
[Nemůžete uvést zkušenost uvedenou u parametru řady 3.3x.]
</v>
      </c>
      <c r="C45" s="62" t="s">
        <v>20</v>
      </c>
      <c r="D45" s="178"/>
      <c r="E45" s="144">
        <v>1</v>
      </c>
      <c r="F45" s="93"/>
      <c r="G45" s="203"/>
      <c r="H45" s="78"/>
      <c r="I45" s="183"/>
      <c r="J45" s="45"/>
      <c r="K45" s="183"/>
      <c r="L45" s="184"/>
      <c r="M45" s="127"/>
    </row>
    <row r="46" spans="1:13" ht="140.25" x14ac:dyDescent="0.2">
      <c r="A46" s="50" t="s">
        <v>242</v>
      </c>
      <c r="B46" s="51" t="s">
        <v>256</v>
      </c>
      <c r="C46" s="62" t="s">
        <v>20</v>
      </c>
      <c r="D46" s="180"/>
      <c r="E46" s="221">
        <v>1</v>
      </c>
      <c r="F46" s="93" t="s">
        <v>174</v>
      </c>
      <c r="G46" s="62"/>
      <c r="H46" s="43"/>
      <c r="I46" s="181"/>
      <c r="J46" s="65"/>
      <c r="K46" s="181"/>
      <c r="L46" s="182"/>
      <c r="M46" s="127"/>
    </row>
    <row r="47" spans="1:13" ht="140.25" x14ac:dyDescent="0.2">
      <c r="A47" s="52" t="s">
        <v>243</v>
      </c>
      <c r="B47" s="53" t="str">
        <f>B46</f>
        <v xml:space="preserve">
Správu stavební zakázky, přičemž:
▪ smlouva na spravovanou zakázku byla uzavřena na základě
  smluvního standardu:
  (a) FIDIC P&amp;DB (Žlutá kniha); nebo
  (b) FIDIC CONS (Červená kniha); nebo
  (c) Český smluvní standard
[Nemůžete uvést zkušenost uvedenou u parametru řady 3.2x.]
</v>
      </c>
      <c r="C47" s="62" t="s">
        <v>20</v>
      </c>
      <c r="D47" s="178"/>
      <c r="E47" s="222">
        <v>1</v>
      </c>
      <c r="F47" s="93" t="str">
        <f>F46</f>
        <v>smluvní standard, na jehož základě byla uzavřena smlouva na spravovanou zakázku</v>
      </c>
      <c r="G47" s="62"/>
      <c r="H47" s="78"/>
      <c r="I47" s="183"/>
      <c r="J47" s="45"/>
      <c r="K47" s="183"/>
      <c r="L47" s="184"/>
      <c r="M47" s="127"/>
    </row>
    <row r="48" spans="1:13" x14ac:dyDescent="0.2">
      <c r="M48" s="127"/>
    </row>
    <row r="49" spans="1:13" ht="20.100000000000001" customHeight="1" thickBot="1" x14ac:dyDescent="0.25">
      <c r="A49" s="12"/>
      <c r="B49" s="12" t="s">
        <v>224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7"/>
    </row>
    <row r="50" spans="1:13" ht="15.75" x14ac:dyDescent="0.2">
      <c r="A50" s="47"/>
      <c r="B50" s="76" t="s">
        <v>222</v>
      </c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127"/>
    </row>
    <row r="51" spans="1:13" ht="15.75" x14ac:dyDescent="0.2">
      <c r="A51" s="47"/>
      <c r="B51" s="76" t="s">
        <v>219</v>
      </c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127"/>
    </row>
    <row r="52" spans="1:13" ht="15.75" x14ac:dyDescent="0.2">
      <c r="A52" s="47"/>
      <c r="B52" s="76" t="s">
        <v>106</v>
      </c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127"/>
    </row>
    <row r="53" spans="1:13" ht="15.75" x14ac:dyDescent="0.2">
      <c r="A53" s="47"/>
      <c r="B53" s="76" t="s">
        <v>107</v>
      </c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127"/>
    </row>
    <row r="54" spans="1:13" ht="15.75" x14ac:dyDescent="0.2">
      <c r="A54" s="47"/>
      <c r="B54" s="76" t="s">
        <v>220</v>
      </c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127"/>
    </row>
    <row r="55" spans="1:13" x14ac:dyDescent="0.2">
      <c r="B55" s="76" t="s">
        <v>221</v>
      </c>
      <c r="C55" s="9"/>
      <c r="M55" s="127"/>
    </row>
    <row r="56" spans="1:13" x14ac:dyDescent="0.2">
      <c r="B56" s="24"/>
      <c r="C56" s="24"/>
      <c r="M56" s="127"/>
    </row>
    <row r="57" spans="1:13" s="8" customFormat="1" ht="25.5" x14ac:dyDescent="0.2">
      <c r="A57" s="112" t="s">
        <v>59</v>
      </c>
      <c r="B57" s="113" t="s">
        <v>60</v>
      </c>
      <c r="C57" s="113" t="s">
        <v>99</v>
      </c>
      <c r="D57" s="114" t="s">
        <v>218</v>
      </c>
      <c r="E57" s="115" t="s">
        <v>108</v>
      </c>
      <c r="F57" s="115" t="s">
        <v>109</v>
      </c>
      <c r="I57" s="14"/>
      <c r="K57" s="116"/>
      <c r="L57" s="116"/>
      <c r="M57" s="131"/>
    </row>
    <row r="58" spans="1:13" x14ac:dyDescent="0.2">
      <c r="A58" s="7" t="s">
        <v>110</v>
      </c>
      <c r="B58" s="31" t="s">
        <v>111</v>
      </c>
      <c r="C58" s="30"/>
      <c r="D58" s="111"/>
      <c r="E58" s="77"/>
      <c r="F58" s="111"/>
      <c r="I58" s="1"/>
      <c r="K58" s="1"/>
      <c r="L58" s="1"/>
      <c r="M58" s="129"/>
    </row>
    <row r="59" spans="1:13" x14ac:dyDescent="0.2">
      <c r="A59" s="7" t="s">
        <v>112</v>
      </c>
      <c r="B59" s="117" t="s">
        <v>223</v>
      </c>
      <c r="C59" s="64" t="s">
        <v>20</v>
      </c>
      <c r="D59" s="118" t="str">
        <f>IF(D41="","",D41)</f>
        <v/>
      </c>
      <c r="E59" s="118" t="str">
        <f>IF(C59='Zdroj dat (skrýt)'!A$13,2,IF(C59='Zdroj dat (skrýt)'!A$14,1,""))</f>
        <v/>
      </c>
      <c r="F59" s="176" t="s">
        <v>113</v>
      </c>
      <c r="I59" s="119"/>
      <c r="K59" s="116"/>
      <c r="L59" s="8"/>
      <c r="M59" s="127"/>
    </row>
    <row r="60" spans="1:13" x14ac:dyDescent="0.2">
      <c r="A60" s="7" t="s">
        <v>114</v>
      </c>
      <c r="B60" s="117" t="str">
        <f t="shared" ref="B60:B65" si="0">B$59</f>
        <v>klient byl s činností dané osoby:</v>
      </c>
      <c r="C60" s="64" t="s">
        <v>20</v>
      </c>
      <c r="D60" s="118" t="str">
        <f t="shared" ref="D60:D65" si="1">IF(D42="","",D42)</f>
        <v/>
      </c>
      <c r="E60" s="118" t="str">
        <f>IF(C60='Zdroj dat (skrýt)'!A$13,2,IF(C60='Zdroj dat (skrýt)'!A$14,1,""))</f>
        <v/>
      </c>
      <c r="F60" s="176" t="s">
        <v>113</v>
      </c>
      <c r="I60" s="119"/>
      <c r="K60" s="116"/>
      <c r="L60" s="8"/>
      <c r="M60" s="127"/>
    </row>
    <row r="61" spans="1:13" x14ac:dyDescent="0.2">
      <c r="A61" s="7" t="s">
        <v>115</v>
      </c>
      <c r="B61" s="117" t="str">
        <f t="shared" si="0"/>
        <v>klient byl s činností dané osoby:</v>
      </c>
      <c r="C61" s="64" t="s">
        <v>20</v>
      </c>
      <c r="D61" s="118" t="str">
        <f t="shared" si="1"/>
        <v/>
      </c>
      <c r="E61" s="118" t="str">
        <f>IF(C61='Zdroj dat (skrýt)'!A$13,2,IF(C61='Zdroj dat (skrýt)'!A$14,1,""))</f>
        <v/>
      </c>
      <c r="F61" s="176" t="s">
        <v>113</v>
      </c>
      <c r="I61" s="119"/>
      <c r="K61" s="116"/>
      <c r="L61" s="8"/>
      <c r="M61" s="127"/>
    </row>
    <row r="62" spans="1:13" x14ac:dyDescent="0.2">
      <c r="A62" s="6" t="s">
        <v>116</v>
      </c>
      <c r="B62" s="117" t="str">
        <f t="shared" si="0"/>
        <v>klient byl s činností dané osoby:</v>
      </c>
      <c r="C62" s="62" t="s">
        <v>20</v>
      </c>
      <c r="D62" s="155" t="str">
        <f t="shared" si="1"/>
        <v/>
      </c>
      <c r="E62" s="118" t="str">
        <f>IF(C62='Zdroj dat (skrýt)'!A$13,2,IF(C62='Zdroj dat (skrýt)'!A$14,1,""))</f>
        <v/>
      </c>
      <c r="F62" s="177" t="s">
        <v>113</v>
      </c>
      <c r="I62" s="119"/>
      <c r="K62" s="116"/>
      <c r="L62" s="8"/>
      <c r="M62" s="127"/>
    </row>
    <row r="63" spans="1:13" x14ac:dyDescent="0.2">
      <c r="A63" s="6" t="s">
        <v>117</v>
      </c>
      <c r="B63" s="120" t="str">
        <f t="shared" si="0"/>
        <v>klient byl s činností dané osoby:</v>
      </c>
      <c r="C63" s="62" t="s">
        <v>20</v>
      </c>
      <c r="D63" s="155" t="str">
        <f t="shared" si="1"/>
        <v/>
      </c>
      <c r="E63" s="118" t="str">
        <f>IF(C63='Zdroj dat (skrýt)'!A$13,2,IF(C63='Zdroj dat (skrýt)'!A$14,1,""))</f>
        <v/>
      </c>
      <c r="F63" s="177" t="s">
        <v>113</v>
      </c>
      <c r="I63" s="119"/>
      <c r="K63" s="116"/>
      <c r="L63" s="8"/>
      <c r="M63" s="127"/>
    </row>
    <row r="64" spans="1:13" x14ac:dyDescent="0.2">
      <c r="A64" s="6" t="s">
        <v>228</v>
      </c>
      <c r="B64" s="117" t="str">
        <f t="shared" si="0"/>
        <v>klient byl s činností dané osoby:</v>
      </c>
      <c r="C64" s="62" t="s">
        <v>20</v>
      </c>
      <c r="D64" s="155" t="str">
        <f t="shared" si="1"/>
        <v/>
      </c>
      <c r="E64" s="118" t="str">
        <f>IF(C64='Zdroj dat (skrýt)'!A$13,2,IF(C64='Zdroj dat (skrýt)'!A$14,1,""))</f>
        <v/>
      </c>
      <c r="F64" s="177" t="s">
        <v>113</v>
      </c>
      <c r="I64" s="119"/>
      <c r="K64" s="116"/>
      <c r="L64" s="8"/>
      <c r="M64" s="127"/>
    </row>
    <row r="65" spans="1:13" x14ac:dyDescent="0.2">
      <c r="A65" s="6" t="s">
        <v>244</v>
      </c>
      <c r="B65" s="120" t="str">
        <f t="shared" si="0"/>
        <v>klient byl s činností dané osoby:</v>
      </c>
      <c r="C65" s="62" t="s">
        <v>20</v>
      </c>
      <c r="D65" s="155" t="str">
        <f t="shared" si="1"/>
        <v/>
      </c>
      <c r="E65" s="118" t="str">
        <f>IF(C65='Zdroj dat (skrýt)'!A$13,2,IF(C65='Zdroj dat (skrýt)'!A$14,1,""))</f>
        <v/>
      </c>
      <c r="F65" s="177" t="s">
        <v>113</v>
      </c>
      <c r="I65" s="119"/>
      <c r="K65" s="116"/>
      <c r="L65" s="8"/>
      <c r="M65" s="127"/>
    </row>
    <row r="66" spans="1:13" ht="25.5" x14ac:dyDescent="0.2">
      <c r="D66" s="121" t="s">
        <v>118</v>
      </c>
      <c r="E66" s="122">
        <v>2</v>
      </c>
      <c r="K66" s="1"/>
      <c r="M66" s="127"/>
    </row>
    <row r="67" spans="1:13" x14ac:dyDescent="0.2">
      <c r="A67" s="18"/>
      <c r="B67" s="19"/>
      <c r="C67" s="19"/>
      <c r="D67" s="20"/>
      <c r="E67" s="20"/>
      <c r="F67" s="20"/>
      <c r="G67" s="20"/>
      <c r="H67" s="20"/>
      <c r="I67" s="20"/>
      <c r="J67" s="20"/>
      <c r="K67" s="20"/>
      <c r="L67" s="20"/>
      <c r="M67" s="127"/>
    </row>
  </sheetData>
  <sheetProtection sheet="1" objects="1" scenarios="1"/>
  <mergeCells count="4">
    <mergeCell ref="B38:D38"/>
    <mergeCell ref="F38:L38"/>
    <mergeCell ref="A38:A39"/>
    <mergeCell ref="E38:E39"/>
  </mergeCells>
  <pageMargins left="0.70866141732283472" right="0.70866141732283472" top="0.78740157480314965" bottom="0.78740157480314965" header="0.31496062992125984" footer="0.31496062992125984"/>
  <pageSetup paperSize="9" scale="37" fitToHeight="0" orientation="landscape" r:id="rId1"/>
  <ignoredErrors>
    <ignoredError sqref="A16 A25 A58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2285A1B7-DC2A-4B73-A86B-D4A335CF691A}">
            <xm:f>AND($C41&lt;&gt;"",$C41&lt;&gt;'Zdroj dat (skrýt)'!$A$2,$E41&lt;&gt;0)</xm:f>
            <x14:dxf>
              <fill>
                <patternFill>
                  <bgColor theme="9" tint="0.39994506668294322"/>
                </patternFill>
              </fill>
            </x14:dxf>
          </x14:cfRule>
          <xm:sqref>E41:E47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43AA87D-F536-42C0-B518-6DDBE714F875}">
          <x14:formula1>
            <xm:f>'Zdroj dat (skrýt)'!$A$2:$A$3</xm:f>
          </x14:formula1>
          <xm:sqref>C41:C47</xm:sqref>
        </x14:dataValidation>
        <x14:dataValidation type="list" allowBlank="1" showInputMessage="1" showErrorMessage="1" xr:uid="{E6A935CA-6D46-47CE-B600-B1C42A61ED60}">
          <x14:formula1>
            <xm:f>'Zdroj dat (skrýt)'!$A$12:$A$14</xm:f>
          </x14:formula1>
          <xm:sqref>C59:C65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E856B-05B7-4CA0-8CB0-A24ADF360A5D}">
  <sheetPr>
    <pageSetUpPr autoPageBreaks="0" fitToPage="1"/>
  </sheetPr>
  <dimension ref="A1:M45"/>
  <sheetViews>
    <sheetView showGridLines="0" zoomScale="85" zoomScaleNormal="85" workbookViewId="0"/>
  </sheetViews>
  <sheetFormatPr defaultColWidth="9.42578125" defaultRowHeight="15" customHeight="1" x14ac:dyDescent="0.2"/>
  <cols>
    <col min="1" max="1" width="6.7109375" style="1" customWidth="1"/>
    <col min="2" max="2" width="75.7109375" style="8" customWidth="1"/>
    <col min="3" max="3" width="30.7109375" style="8" customWidth="1"/>
    <col min="4" max="4" width="45.7109375" style="9" customWidth="1"/>
    <col min="5" max="5" width="15.7109375" style="9" customWidth="1"/>
    <col min="6" max="7" width="30.7109375" style="9" customWidth="1"/>
    <col min="8" max="8" width="15.7109375" style="9" customWidth="1"/>
    <col min="9" max="10" width="30.7109375" style="9" customWidth="1"/>
    <col min="11" max="11" width="15.7109375" style="9" customWidth="1"/>
    <col min="12" max="12" width="30.7109375" style="9" customWidth="1"/>
    <col min="13" max="13" width="9.42578125" style="46"/>
    <col min="14" max="16384" width="9.42578125" style="9"/>
  </cols>
  <sheetData>
    <row r="1" spans="1:13" ht="45" customHeight="1" x14ac:dyDescent="0.2">
      <c r="A1" s="3" t="s">
        <v>0</v>
      </c>
      <c r="M1" s="127"/>
    </row>
    <row r="2" spans="1:13" x14ac:dyDescent="0.2">
      <c r="M2" s="127"/>
    </row>
    <row r="3" spans="1:13" customFormat="1" ht="30" customHeight="1" thickBot="1" x14ac:dyDescent="0.35">
      <c r="A3" s="5"/>
      <c r="B3" s="5" t="s">
        <v>75</v>
      </c>
      <c r="C3" s="5"/>
      <c r="D3" s="5"/>
      <c r="E3" s="5"/>
      <c r="F3" s="5"/>
      <c r="G3" s="5"/>
      <c r="H3" s="5"/>
      <c r="I3" s="5"/>
      <c r="J3" s="5"/>
      <c r="K3" s="5"/>
      <c r="L3" s="5"/>
      <c r="M3" s="132"/>
    </row>
    <row r="4" spans="1:13" x14ac:dyDescent="0.2">
      <c r="M4" s="127"/>
    </row>
    <row r="5" spans="1:13" ht="30" customHeight="1" thickBot="1" x14ac:dyDescent="0.35">
      <c r="A5" s="34">
        <f>'Klíčový personál'!A9</f>
        <v>2</v>
      </c>
      <c r="B5" s="5" t="str">
        <f>UPPER(VLOOKUP(A5,'Klíčový personál'!A8:B11,2))</f>
        <v>EXPERT NA PŘÍPRAVU POŽADAVKŮ OBJEDNATELE</v>
      </c>
      <c r="C5" s="5"/>
      <c r="D5" s="5"/>
      <c r="E5" s="5"/>
      <c r="F5" s="5"/>
      <c r="G5" s="5"/>
      <c r="H5" s="5"/>
      <c r="I5" s="5"/>
      <c r="J5" s="5"/>
      <c r="K5" s="5"/>
      <c r="L5" s="5"/>
      <c r="M5" s="127"/>
    </row>
    <row r="6" spans="1:13" x14ac:dyDescent="0.2">
      <c r="A6" s="173"/>
      <c r="B6" s="58" t="s">
        <v>79</v>
      </c>
      <c r="M6" s="127"/>
    </row>
    <row r="7" spans="1:13" x14ac:dyDescent="0.2">
      <c r="A7" s="59"/>
      <c r="B7" s="74" t="str">
        <f xml:space="preserve">
IF(VLOOKUP(A5,'Klíčový personál'!A8:C11,3)&lt;&gt;"",VLOOKUP(A5,'Klíčový personál'!A8:C11,3),
"[bude doplněno po zadání na listu ""klíčový personál""]")</f>
        <v>[bude doplněno po zadání na listu "klíčový personál"]</v>
      </c>
      <c r="M7" s="127"/>
    </row>
    <row r="8" spans="1:13" x14ac:dyDescent="0.2">
      <c r="M8" s="127"/>
    </row>
    <row r="9" spans="1:13" ht="20.100000000000001" customHeight="1" thickBot="1" x14ac:dyDescent="0.25">
      <c r="A9" s="12"/>
      <c r="B9" s="12" t="s">
        <v>87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7"/>
    </row>
    <row r="10" spans="1:13" customFormat="1" x14ac:dyDescent="0.2">
      <c r="A10" s="33"/>
      <c r="B10" s="83" t="s">
        <v>89</v>
      </c>
      <c r="M10" s="132"/>
    </row>
    <row r="11" spans="1:13" customFormat="1" ht="25.5" x14ac:dyDescent="0.2">
      <c r="A11" s="141"/>
      <c r="B11" s="56" t="s">
        <v>307</v>
      </c>
      <c r="M11" s="132"/>
    </row>
    <row r="12" spans="1:13" customFormat="1" x14ac:dyDescent="0.2">
      <c r="B12" s="13"/>
      <c r="E12" s="106"/>
      <c r="M12" s="132"/>
    </row>
    <row r="13" spans="1:13" ht="20.100000000000001" customHeight="1" thickBot="1" x14ac:dyDescent="0.25">
      <c r="A13" s="12"/>
      <c r="B13" s="12" t="s">
        <v>91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7"/>
    </row>
    <row r="14" spans="1:13" x14ac:dyDescent="0.2">
      <c r="A14" s="57" t="s">
        <v>59</v>
      </c>
      <c r="B14" s="135" t="s">
        <v>60</v>
      </c>
      <c r="C14"/>
      <c r="D14" s="14"/>
      <c r="F14" s="14"/>
      <c r="G14" s="14"/>
      <c r="H14" s="1"/>
      <c r="I14" s="1"/>
      <c r="J14" s="14"/>
      <c r="K14" s="1"/>
      <c r="L14" s="1"/>
      <c r="M14" s="129"/>
    </row>
    <row r="15" spans="1:13" x14ac:dyDescent="0.2">
      <c r="A15" s="7" t="s">
        <v>61</v>
      </c>
      <c r="B15" s="54" t="s">
        <v>188</v>
      </c>
      <c r="C15"/>
      <c r="D15" s="16"/>
      <c r="E15" s="1"/>
      <c r="F15" s="15"/>
      <c r="G15" s="15"/>
      <c r="H15" s="8"/>
      <c r="I15" s="8"/>
      <c r="J15" s="15"/>
      <c r="K15" s="8"/>
      <c r="L15" s="8"/>
      <c r="M15" s="127"/>
    </row>
    <row r="16" spans="1:13" ht="63.75" x14ac:dyDescent="0.2">
      <c r="A16" s="7" t="s">
        <v>62</v>
      </c>
      <c r="B16" s="75" t="s">
        <v>92</v>
      </c>
      <c r="C16"/>
      <c r="D16" s="16"/>
      <c r="E16" s="8"/>
      <c r="F16" s="15"/>
      <c r="G16" s="15"/>
      <c r="H16" s="8"/>
      <c r="I16" s="8"/>
      <c r="J16" s="15"/>
      <c r="K16" s="8"/>
      <c r="L16" s="8"/>
      <c r="M16" s="127"/>
    </row>
    <row r="17" spans="1:13" ht="38.25" x14ac:dyDescent="0.2">
      <c r="A17" s="6" t="s">
        <v>93</v>
      </c>
      <c r="B17" s="191" t="s">
        <v>211</v>
      </c>
      <c r="C17"/>
      <c r="D17" s="16"/>
      <c r="E17" s="8"/>
      <c r="F17" s="15"/>
      <c r="G17" s="15"/>
      <c r="H17" s="8"/>
      <c r="I17" s="8"/>
      <c r="J17" s="15"/>
      <c r="K17" s="8"/>
      <c r="L17" s="8"/>
      <c r="M17" s="127"/>
    </row>
    <row r="18" spans="1:13" x14ac:dyDescent="0.2">
      <c r="M18" s="127"/>
    </row>
    <row r="19" spans="1:13" ht="20.100000000000001" customHeight="1" thickBot="1" x14ac:dyDescent="0.25">
      <c r="A19" s="12"/>
      <c r="B19" s="12" t="s">
        <v>94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7"/>
    </row>
    <row r="20" spans="1:13" ht="15.75" x14ac:dyDescent="0.2">
      <c r="A20" s="47"/>
      <c r="B20" s="48" t="s">
        <v>216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127"/>
    </row>
    <row r="21" spans="1:13" x14ac:dyDescent="0.2">
      <c r="B21" s="76" t="s">
        <v>159</v>
      </c>
      <c r="C21" s="9"/>
      <c r="M21" s="127"/>
    </row>
    <row r="22" spans="1:13" x14ac:dyDescent="0.2">
      <c r="B22" s="24"/>
      <c r="C22" s="24"/>
      <c r="M22" s="127"/>
    </row>
    <row r="23" spans="1:13" x14ac:dyDescent="0.2">
      <c r="A23" s="57" t="s">
        <v>59</v>
      </c>
      <c r="B23" s="60" t="s">
        <v>60</v>
      </c>
      <c r="C23"/>
      <c r="D23" s="14"/>
      <c r="E23" s="1"/>
      <c r="F23" s="14"/>
      <c r="G23" s="14"/>
      <c r="H23" s="1"/>
      <c r="I23" s="1"/>
      <c r="J23" s="14"/>
      <c r="K23" s="1"/>
      <c r="L23" s="1"/>
      <c r="M23" s="129"/>
    </row>
    <row r="24" spans="1:13" x14ac:dyDescent="0.2">
      <c r="A24" s="7" t="s">
        <v>70</v>
      </c>
      <c r="B24" s="192" t="s">
        <v>217</v>
      </c>
      <c r="C24"/>
      <c r="D24" s="16"/>
      <c r="E24" s="8"/>
      <c r="F24" s="15"/>
      <c r="G24" s="15"/>
      <c r="H24" s="8"/>
      <c r="I24" s="8"/>
      <c r="J24" s="15"/>
      <c r="K24" s="8"/>
      <c r="L24" s="8"/>
      <c r="M24" s="127"/>
    </row>
    <row r="25" spans="1:13" ht="76.5" x14ac:dyDescent="0.2">
      <c r="A25" s="7" t="s">
        <v>95</v>
      </c>
      <c r="B25" s="219" t="s">
        <v>276</v>
      </c>
      <c r="C25" s="2"/>
      <c r="D25" s="16"/>
      <c r="E25" s="8"/>
      <c r="F25" s="15"/>
      <c r="G25" s="15"/>
      <c r="H25" s="8"/>
      <c r="I25" s="8"/>
      <c r="J25" s="15"/>
      <c r="K25" s="8"/>
      <c r="L25" s="8"/>
      <c r="M25" s="127"/>
    </row>
    <row r="26" spans="1:13" ht="51" x14ac:dyDescent="0.2">
      <c r="A26" s="6" t="s">
        <v>72</v>
      </c>
      <c r="B26" s="190" t="s">
        <v>241</v>
      </c>
      <c r="C26"/>
      <c r="D26" s="16"/>
      <c r="E26" s="8"/>
      <c r="F26" s="15"/>
      <c r="G26" s="15"/>
      <c r="H26" s="8"/>
      <c r="I26" s="8"/>
      <c r="J26" s="15"/>
      <c r="K26" s="8"/>
      <c r="L26" s="8"/>
      <c r="M26" s="127"/>
    </row>
    <row r="27" spans="1:13" ht="51" x14ac:dyDescent="0.2">
      <c r="A27" s="6" t="s">
        <v>200</v>
      </c>
      <c r="B27" s="190" t="s">
        <v>210</v>
      </c>
      <c r="C27"/>
      <c r="D27" s="16"/>
      <c r="E27" s="8"/>
      <c r="F27" s="15"/>
      <c r="G27" s="15"/>
      <c r="H27" s="8"/>
      <c r="I27" s="8"/>
      <c r="J27" s="15"/>
      <c r="K27" s="8"/>
      <c r="L27" s="8"/>
      <c r="M27" s="127"/>
    </row>
    <row r="28" spans="1:13" x14ac:dyDescent="0.2">
      <c r="M28" s="127"/>
    </row>
    <row r="29" spans="1:13" ht="20.100000000000001" customHeight="1" thickBot="1" x14ac:dyDescent="0.25">
      <c r="A29" s="12"/>
      <c r="B29" s="12" t="s">
        <v>96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7"/>
    </row>
    <row r="30" spans="1:13" ht="15.75" x14ac:dyDescent="0.2">
      <c r="A30" s="47"/>
      <c r="B30" s="48" t="s">
        <v>212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127"/>
    </row>
    <row r="31" spans="1:13" ht="15.75" x14ac:dyDescent="0.2">
      <c r="A31" s="47"/>
      <c r="B31" s="48" t="s">
        <v>213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127"/>
    </row>
    <row r="32" spans="1:13" x14ac:dyDescent="0.2">
      <c r="B32" s="24" t="s">
        <v>277</v>
      </c>
      <c r="C32" s="9"/>
      <c r="M32" s="127"/>
    </row>
    <row r="33" spans="1:13" x14ac:dyDescent="0.2">
      <c r="B33" s="76" t="s">
        <v>160</v>
      </c>
      <c r="C33" s="9"/>
      <c r="M33" s="127"/>
    </row>
    <row r="34" spans="1:13" x14ac:dyDescent="0.2">
      <c r="B34" s="76" t="s">
        <v>214</v>
      </c>
      <c r="C34" s="9"/>
      <c r="M34" s="127"/>
    </row>
    <row r="35" spans="1:13" x14ac:dyDescent="0.2">
      <c r="B35" s="24"/>
      <c r="C35" s="24"/>
      <c r="M35" s="127"/>
    </row>
    <row r="36" spans="1:13" s="8" customFormat="1" x14ac:dyDescent="0.2">
      <c r="A36" s="237" t="s">
        <v>59</v>
      </c>
      <c r="B36" s="234" t="s">
        <v>97</v>
      </c>
      <c r="C36" s="235"/>
      <c r="D36" s="236"/>
      <c r="E36" s="238" t="s">
        <v>85</v>
      </c>
      <c r="F36" s="234" t="s">
        <v>98</v>
      </c>
      <c r="G36" s="235"/>
      <c r="H36" s="235"/>
      <c r="I36" s="235"/>
      <c r="J36" s="235"/>
      <c r="K36" s="235"/>
      <c r="L36" s="235"/>
      <c r="M36" s="130"/>
    </row>
    <row r="37" spans="1:13" s="8" customFormat="1" ht="25.5" x14ac:dyDescent="0.2">
      <c r="A37" s="236"/>
      <c r="B37" s="87" t="s">
        <v>60</v>
      </c>
      <c r="C37" s="87" t="s">
        <v>99</v>
      </c>
      <c r="D37" s="87" t="s">
        <v>218</v>
      </c>
      <c r="E37" s="239"/>
      <c r="F37" s="87" t="s">
        <v>64</v>
      </c>
      <c r="G37" s="87" t="s">
        <v>65</v>
      </c>
      <c r="H37" s="87" t="s">
        <v>66</v>
      </c>
      <c r="I37" s="88" t="s">
        <v>68</v>
      </c>
      <c r="J37" s="88" t="s">
        <v>100</v>
      </c>
      <c r="K37" s="88" t="s">
        <v>101</v>
      </c>
      <c r="L37" s="60" t="s">
        <v>69</v>
      </c>
      <c r="M37" s="130"/>
    </row>
    <row r="38" spans="1:13" x14ac:dyDescent="0.2">
      <c r="A38" s="7" t="s">
        <v>102</v>
      </c>
      <c r="B38" s="90" t="s">
        <v>215</v>
      </c>
      <c r="C38" s="30"/>
      <c r="D38" s="30"/>
      <c r="E38" s="77"/>
      <c r="F38" s="17"/>
      <c r="G38" s="30"/>
      <c r="H38" s="32"/>
      <c r="I38" s="32"/>
      <c r="J38" s="30"/>
      <c r="K38" s="32"/>
      <c r="L38" s="77"/>
      <c r="M38" s="127"/>
    </row>
    <row r="39" spans="1:13" ht="127.5" x14ac:dyDescent="0.2">
      <c r="A39" s="49" t="s">
        <v>103</v>
      </c>
      <c r="B39" s="220" t="s">
        <v>297</v>
      </c>
      <c r="C39" s="64" t="s">
        <v>20</v>
      </c>
      <c r="D39" s="180"/>
      <c r="E39" s="111">
        <v>0</v>
      </c>
      <c r="F39" s="93" t="s">
        <v>270</v>
      </c>
      <c r="G39" s="62"/>
      <c r="H39" s="43"/>
      <c r="I39" s="181"/>
      <c r="J39" s="65"/>
      <c r="K39" s="181"/>
      <c r="L39" s="182"/>
      <c r="M39" s="127"/>
    </row>
    <row r="40" spans="1:13" ht="127.5" x14ac:dyDescent="0.2">
      <c r="A40" s="50" t="s">
        <v>104</v>
      </c>
      <c r="B40" s="51" t="str">
        <f>B39</f>
        <v xml:space="preserve">
konzultace při zpracování Požadavků objednatele pro účely zadávání stavební zakázky, nebo jejich samotné zpracování, přičemž:
▪ předmět stavební zakázky zahrnoval Realizaci Relevantní budovy;
▪ předpokládané náklady takové Realizace byly alespoň 50 mil. Kč bez DPH;
▪ rozsah činnosti dané osoby byl alespoň 40 hodin;
</v>
      </c>
      <c r="C40" s="64" t="s">
        <v>20</v>
      </c>
      <c r="D40" s="180"/>
      <c r="E40" s="111">
        <v>1</v>
      </c>
      <c r="F40" s="93" t="str">
        <f>F39</f>
        <v>předpokládané náklady Realizace
(Kč bez DPH)
--
rozsah činnosti dané osoby
(hodiny)</v>
      </c>
      <c r="G40" s="62"/>
      <c r="H40" s="43"/>
      <c r="I40" s="181"/>
      <c r="J40" s="65"/>
      <c r="K40" s="181"/>
      <c r="L40" s="182"/>
      <c r="M40" s="127"/>
    </row>
    <row r="41" spans="1:13" ht="127.5" x14ac:dyDescent="0.2">
      <c r="A41" s="52" t="s">
        <v>105</v>
      </c>
      <c r="B41" s="53" t="str">
        <f>B39</f>
        <v xml:space="preserve">
konzultace při zpracování Požadavků objednatele pro účely zadávání stavební zakázky, nebo jejich samotné zpracování, přičemž:
▪ předmět stavební zakázky zahrnoval Realizaci Relevantní budovy;
▪ předpokládané náklady takové Realizace byly alespoň 50 mil. Kč bez DPH;
▪ rozsah činnosti dané osoby byl alespoň 40 hodin;
</v>
      </c>
      <c r="C41" s="62" t="s">
        <v>20</v>
      </c>
      <c r="D41" s="178"/>
      <c r="E41" s="144">
        <v>1</v>
      </c>
      <c r="F41" s="93" t="str">
        <f>F39</f>
        <v>předpokládané náklady Realizace
(Kč bez DPH)
--
rozsah činnosti dané osoby
(hodiny)</v>
      </c>
      <c r="G41" s="62"/>
      <c r="H41" s="78"/>
      <c r="I41" s="183"/>
      <c r="J41" s="45"/>
      <c r="K41" s="183"/>
      <c r="L41" s="184"/>
      <c r="M41" s="127"/>
    </row>
    <row r="42" spans="1:13" ht="127.5" x14ac:dyDescent="0.2">
      <c r="A42" s="214" t="s">
        <v>281</v>
      </c>
      <c r="B42" s="215" t="str">
        <f>B39</f>
        <v xml:space="preserve">
konzultace při zpracování Požadavků objednatele pro účely zadávání stavební zakázky, nebo jejich samotné zpracování, přičemž:
▪ předmět stavební zakázky zahrnoval Realizaci Relevantní budovy;
▪ předpokládané náklady takové Realizace byly alespoň 50 mil. Kč bez DPH;
▪ rozsah činnosti dané osoby byl alespoň 40 hodin;
</v>
      </c>
      <c r="C42" s="62" t="s">
        <v>20</v>
      </c>
      <c r="D42" s="178"/>
      <c r="E42" s="144">
        <v>1</v>
      </c>
      <c r="F42" s="93" t="str">
        <f>F39</f>
        <v>předpokládané náklady Realizace
(Kč bez DPH)
--
rozsah činnosti dané osoby
(hodiny)</v>
      </c>
      <c r="G42" s="62"/>
      <c r="H42" s="78"/>
      <c r="I42" s="183"/>
      <c r="J42" s="45"/>
      <c r="K42" s="183"/>
      <c r="L42" s="184"/>
      <c r="M42" s="127"/>
    </row>
    <row r="43" spans="1:13" ht="127.5" x14ac:dyDescent="0.2">
      <c r="A43" s="214" t="s">
        <v>282</v>
      </c>
      <c r="B43" s="215" t="str">
        <f>B39</f>
        <v xml:space="preserve">
konzultace při zpracování Požadavků objednatele pro účely zadávání stavební zakázky, nebo jejich samotné zpracování, přičemž:
▪ předmět stavební zakázky zahrnoval Realizaci Relevantní budovy;
▪ předpokládané náklady takové Realizace byly alespoň 50 mil. Kč bez DPH;
▪ rozsah činnosti dané osoby byl alespoň 40 hodin;
</v>
      </c>
      <c r="C43" s="62" t="s">
        <v>20</v>
      </c>
      <c r="D43" s="178"/>
      <c r="E43" s="144">
        <v>1</v>
      </c>
      <c r="F43" s="93" t="str">
        <f>F39</f>
        <v>předpokládané náklady Realizace
(Kč bez DPH)
--
rozsah činnosti dané osoby
(hodiny)</v>
      </c>
      <c r="G43" s="62"/>
      <c r="H43" s="78"/>
      <c r="I43" s="183"/>
      <c r="J43" s="45"/>
      <c r="K43" s="183"/>
      <c r="L43" s="184"/>
      <c r="M43" s="127"/>
    </row>
    <row r="44" spans="1:13" x14ac:dyDescent="0.2">
      <c r="H44" s="1"/>
      <c r="K44" s="1"/>
      <c r="M44" s="127"/>
    </row>
    <row r="45" spans="1:13" x14ac:dyDescent="0.2">
      <c r="A45" s="18"/>
      <c r="B45" s="19"/>
      <c r="C45" s="19"/>
      <c r="D45" s="20"/>
      <c r="E45" s="20"/>
      <c r="F45" s="20"/>
      <c r="G45" s="20"/>
      <c r="H45" s="20"/>
      <c r="I45" s="20"/>
      <c r="J45" s="20"/>
      <c r="K45" s="20"/>
      <c r="L45" s="20"/>
      <c r="M45" s="127"/>
    </row>
  </sheetData>
  <sheetProtection sheet="1" objects="1" scenarios="1"/>
  <mergeCells count="4">
    <mergeCell ref="A36:A37"/>
    <mergeCell ref="B36:D36"/>
    <mergeCell ref="E36:E37"/>
    <mergeCell ref="F36:L36"/>
  </mergeCells>
  <pageMargins left="0.70866141732283472" right="0.70866141732283472" top="0.78740157480314965" bottom="0.78740157480314965" header="0.31496062992125984" footer="0.31496062992125984"/>
  <pageSetup paperSize="9" scale="37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A204A85D-DE82-417E-BF54-A8EC29523C7D}">
            <xm:f>AND($C39&lt;&gt;"",$C39&lt;&gt;'Zdroj dat (skrýt)'!$A$2,$E39&lt;&gt;0)</xm:f>
            <x14:dxf>
              <fill>
                <patternFill>
                  <bgColor theme="9" tint="0.39994506668294322"/>
                </patternFill>
              </fill>
            </x14:dxf>
          </x14:cfRule>
          <xm:sqref>E39:E43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C9F24CD-CC74-43A7-BC02-12AE06766069}">
          <x14:formula1>
            <xm:f>'Zdroj dat (skrýt)'!$A$2:$A$3</xm:f>
          </x14:formula1>
          <xm:sqref>C39:C43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ae95a0f-29b6-497d-893d-f72a06b49eca">
      <Terms xmlns="http://schemas.microsoft.com/office/infopath/2007/PartnerControls"/>
    </lcf76f155ced4ddcb4097134ff3c332f>
    <TaxCatchAll xmlns="a33e7dc4-7b53-4012-ae89-2a9bd4f947f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A1D34C32B2FA04DA9D5F6C675909D6B" ma:contentTypeVersion="11" ma:contentTypeDescription="Vytvoří nový dokument" ma:contentTypeScope="" ma:versionID="982d6ecfdda3992f0a93d79597b34fc3">
  <xsd:schema xmlns:xsd="http://www.w3.org/2001/XMLSchema" xmlns:xs="http://www.w3.org/2001/XMLSchema" xmlns:p="http://schemas.microsoft.com/office/2006/metadata/properties" xmlns:ns2="5ae95a0f-29b6-497d-893d-f72a06b49eca" xmlns:ns3="a33e7dc4-7b53-4012-ae89-2a9bd4f947fb" targetNamespace="http://schemas.microsoft.com/office/2006/metadata/properties" ma:root="true" ma:fieldsID="48960c8dd88b58db312ef0225bb5174a" ns2:_="" ns3:_="">
    <xsd:import namespace="5ae95a0f-29b6-497d-893d-f72a06b49eca"/>
    <xsd:import namespace="a33e7dc4-7b53-4012-ae89-2a9bd4f947f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e95a0f-29b6-497d-893d-f72a06b49e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bdee9c52-2b8a-4eeb-85ee-88dc5f6b21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3e7dc4-7b53-4012-ae89-2a9bd4f947f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124b953-b501-49d2-a8a7-2c7a387f54a4}" ma:internalName="TaxCatchAll" ma:showField="CatchAllData" ma:web="a33e7dc4-7b53-4012-ae89-2a9bd4f947f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9AE129-39F5-4D1F-B019-56E1D7BA8F74}">
  <ds:schemaRefs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5ae95a0f-29b6-497d-893d-f72a06b49eca"/>
    <ds:schemaRef ds:uri="http://schemas.microsoft.com/office/2006/documentManagement/types"/>
    <ds:schemaRef ds:uri="http://purl.org/dc/terms/"/>
    <ds:schemaRef ds:uri="http://purl.org/dc/elements/1.1/"/>
    <ds:schemaRef ds:uri="a33e7dc4-7b53-4012-ae89-2a9bd4f947f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4DFDAFD-E635-48C7-BAA4-AC2EEB7EE5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e95a0f-29b6-497d-893d-f72a06b49eca"/>
    <ds:schemaRef ds:uri="a33e7dc4-7b53-4012-ae89-2a9bd4f947f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5543B5B-9F0A-455A-80C3-5F04B2995D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Titulní strana</vt:lpstr>
      <vt:lpstr>Identifikace konzultanta (1)</vt:lpstr>
      <vt:lpstr>Identifikace konzultanta (&gt;1)</vt:lpstr>
      <vt:lpstr>Nabídková cena</vt:lpstr>
      <vt:lpstr>Základní a profesní způsobilost</vt:lpstr>
      <vt:lpstr>Reference</vt:lpstr>
      <vt:lpstr>Klíčový personál</vt:lpstr>
      <vt:lpstr>1 | Vedoucí týmu Správce stavby</vt:lpstr>
      <vt:lpstr>2 | Exp. na přípravu...</vt:lpstr>
      <vt:lpstr>3 | Technický dozor</vt:lpstr>
      <vt:lpstr>4 | Exp. na techniku prostř...</vt:lpstr>
      <vt:lpstr>Seznam subdodavatelů</vt:lpstr>
      <vt:lpstr>Ověřovací fáze</vt:lpstr>
      <vt:lpstr>Zdroj dat (skrýt)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4E</dc:creator>
  <cp:keywords/>
  <dc:description/>
  <cp:lastModifiedBy>Petr Jelinek</cp:lastModifiedBy>
  <cp:revision/>
  <cp:lastPrinted>2023-06-15T10:50:59Z</cp:lastPrinted>
  <dcterms:created xsi:type="dcterms:W3CDTF">2021-10-18T11:32:55Z</dcterms:created>
  <dcterms:modified xsi:type="dcterms:W3CDTF">2024-07-03T07:46:48Z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0x0101008A1D34C32B2FA04DA9D5F6C675909D6B</vt:lpwstr>
  </property>
  <property fmtid="{D5CDD505-2E9C-101B-9397-08002B2CF9AE}" pid="3" name="MediaServiceImageTags">
    <vt:lpwstr/>
  </property>
  <property fmtid="{D5CDD505-2E9C-101B-9397-08002B2CF9AE}" pid="4" name="Order">
    <vt:r8>1842400</vt:r8>
  </property>
  <property fmtid="{D5CDD505-2E9C-101B-9397-08002B2CF9AE}" pid="5" name="xd_Signature">
    <vt:bool>false</vt:bool>
  </property>
  <property fmtid="{D5CDD505-2E9C-101B-9397-08002B2CF9AE}" pid="6" name="SharedWithUsers">
    <vt:lpwstr>10;#Hájek Jiří</vt:lpwstr>
  </property>
  <property fmtid="{D5CDD505-2E9C-101B-9397-08002B2CF9AE}" pid="7" name="xd_ProgID">
    <vt:lpwstr/>
  </property>
  <property fmtid="{D5CDD505-2E9C-101B-9397-08002B2CF9AE}" pid="8" name="TriggerFlowInfo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</Properties>
</file>